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AGEBRE 2024\TECNICOS DEPORTIVOS\"/>
    </mc:Choice>
  </mc:AlternateContent>
  <xr:revisionPtr revIDLastSave="0" documentId="8_{347FDFA1-67E4-7947-A498-433638BA1053}" xr6:coauthVersionLast="47" xr6:coauthVersionMax="47" xr10:uidLastSave="{00000000-0000-0000-0000-000000000000}"/>
  <bookViews>
    <workbookView xWindow="0" yWindow="0" windowWidth="28800" windowHeight="12495" firstSheet="4" activeTab="4" xr2:uid="{00000000-000D-0000-FFFF-FFFF00000000}"/>
  </bookViews>
  <sheets>
    <sheet name="data nexus excel 07012021" sheetId="1" state="hidden" r:id="rId1"/>
    <sheet name="Hoja2" sheetId="3" state="hidden" r:id="rId2"/>
    <sheet name="Hoja3" sheetId="4" state="hidden" r:id="rId3"/>
    <sheet name="Adjudicación expediente" sheetId="2" state="hidden" r:id="rId4"/>
    <sheet name="POSTULANTES" sheetId="5" r:id="rId5"/>
  </sheets>
  <externalReferences>
    <externalReference r:id="rId6"/>
  </externalReferences>
  <definedNames>
    <definedName name="_xlnm._FilterDatabase" localSheetId="3" hidden="1">'Adjudicación expediente'!$A$2:$K$51</definedName>
    <definedName name="_xlnm._FilterDatabase" localSheetId="0" hidden="1">'data nexus excel 07012021'!$A$5:$AR$422</definedName>
    <definedName name="_xlnm._FilterDatabase" localSheetId="4" hidden="1">POSTULANTES!$A$2:$AF$22</definedName>
    <definedName name="Agropecuaria">POSTULANTES!$A$3:$A$5</definedName>
    <definedName name="APELLIDO_MATERNO">#REF!</definedName>
    <definedName name="APELLIDO_MATERNO_CP">POSTULANTES!$H$3:$H$16</definedName>
    <definedName name="APELLIDO_MATERNO_EB">#REF!</definedName>
    <definedName name="APELLIDO_PATERNO">#REF!</definedName>
    <definedName name="APELLIDO_PATERNO_CP">POSTULANTES!$G$3:$G$16</definedName>
    <definedName name="APELLIDO_PATERNO_EB">#REF!</definedName>
    <definedName name="Calzado">POSTULANTES!$A$14:$A$18</definedName>
    <definedName name="Certificación_idioma_extranjero">#REF!</definedName>
    <definedName name="Constancia_de_quinto_superior_estudios_pedagógicos.">#REF!</definedName>
    <definedName name="Constancia_de_tercio_superior_estudios_pedagógicos.">#REF!</definedName>
    <definedName name="Cursos_de_Ofimática">#REF!</definedName>
    <definedName name="Cursos_o__Módulos___36_horas">#REF!</definedName>
    <definedName name="CyT">#REF!</definedName>
    <definedName name="Diplomado_de_Posgrado">#REF!</definedName>
    <definedName name="DNI">#REF!</definedName>
    <definedName name="DNI_CP">POSTULANTES!$F$3:$F$16</definedName>
    <definedName name="DNI_EB">#REF!</definedName>
    <definedName name="eba">#REF!</definedName>
    <definedName name="ebe">#REF!</definedName>
    <definedName name="Electricidad">POSTULANTES!$A$15:$A$16</definedName>
    <definedName name="Especialidad_CETPRO">#REF!</definedName>
    <definedName name="Especialidad_EB">POSTULANTES!#REF!</definedName>
    <definedName name="Estado">#REF!</definedName>
    <definedName name="Estado_CP">POSTULANTES!#REF!</definedName>
    <definedName name="Estado_EB">#REF!</definedName>
    <definedName name="Estudios_concluidos_Doctorado">#REF!</definedName>
    <definedName name="Estudios_concluidos_Maestría">#REF!</definedName>
    <definedName name="Estudios_pregrado_PRONABEC">#REF!</definedName>
    <definedName name="Expediente_CP">POSTULANTES!#REF!</definedName>
    <definedName name="Expediente_EB">#REF!</definedName>
    <definedName name="Experiencia_Laboral_docente">#REF!</definedName>
    <definedName name="Experiencia_practicante">#REF!</definedName>
    <definedName name="Felicitación_destacado_campo_pedagógico">#REF!</definedName>
    <definedName name="Formación_Docente___126_horas_o_7_créditos">#REF!</definedName>
    <definedName name="Grado_Doctor">#REF!</definedName>
    <definedName name="Grado_Magister">#REF!</definedName>
    <definedName name="GRUPO">POSTULANTES!$D$3:$D$16</definedName>
    <definedName name="GRUPO_CP">POSTULANTES!$D$3:$D$16</definedName>
    <definedName name="GRUPO_EB">#REF!</definedName>
    <definedName name="Hosteleria">POSTULANTES!#REF!</definedName>
    <definedName name="Industria">#REF!</definedName>
    <definedName name="Industrias">POSTULANTES!#REF!</definedName>
    <definedName name="Informática">#REF!</definedName>
    <definedName name="Inglés">#REF!</definedName>
    <definedName name="Letras">#REF!</definedName>
    <definedName name="Letras_CP">POSTULANTES!#REF!</definedName>
    <definedName name="Letras_EB">#REF!</definedName>
    <definedName name="Matemática">#REF!</definedName>
    <definedName name="MÉRITO">POSTULANTES!$E$3:$E$16</definedName>
    <definedName name="MÉRITO_CP">POSTULANTES!$E$3:$E$16</definedName>
    <definedName name="MÉRITO_EB">#REF!</definedName>
    <definedName name="Nº_de_expediente">#REF!</definedName>
    <definedName name="NOMBRE_COMPLETO">#REF!</definedName>
    <definedName name="NOMBRE_COMPLETO_CP">POSTULANTES!$A$3:$A$16</definedName>
    <definedName name="NOMBRE_COMPLETO_EB">#REF!</definedName>
    <definedName name="NOMBRES">#REF!</definedName>
    <definedName name="NOMBRES_CP">POSTULANTES!$I$3:$I$16</definedName>
    <definedName name="NOMBRES_EB">#REF!</definedName>
    <definedName name="orden">POSTULANTES!$AI$3:$AI$16</definedName>
    <definedName name="Orden_CP">POSTULANTES!#REF!</definedName>
    <definedName name="Orden_de_prelación">#REF!</definedName>
    <definedName name="Orden_EB">#REF!</definedName>
    <definedName name="Otro_Título_Pedagógico_o_Segunda_Especialidad">#REF!</definedName>
    <definedName name="Peluqueria">POSTULANTES!#REF!</definedName>
    <definedName name="PRELACIÓN">#REF!</definedName>
    <definedName name="PRELACIÓN_CP">POSTULANTES!#REF!</definedName>
    <definedName name="PRELACIÓN_EB">#REF!</definedName>
    <definedName name="Prim_AIP">#REF!</definedName>
    <definedName name="Primaria_Física">#REF!</definedName>
    <definedName name="PUNTAJE_FINAL">#REF!</definedName>
    <definedName name="PUNTAJE_FINAL_CP">POSTULANTES!$AE$3:$AE$16</definedName>
    <definedName name="PUNTAJE_FINAL_EB">#REF!</definedName>
    <definedName name="Reclamo">#REF!</definedName>
    <definedName name="Reclamo_CP">POSTULANTES!$AF$3:$AF$16</definedName>
    <definedName name="Reclamo_EB">#REF!</definedName>
    <definedName name="REGIÓN">#REF!</definedName>
    <definedName name="REGIÓN_CP">POSTULANTES!$B$3:$B$16</definedName>
    <definedName name="REGIÓN_EB">#REF!</definedName>
    <definedName name="Religión">#REF!</definedName>
    <definedName name="Secundaria_AIP">#REF!</definedName>
    <definedName name="Secundaria_Física">#REF!</definedName>
    <definedName name="SUBGRUPO">#REF!</definedName>
    <definedName name="Talleres_de_capacitación___16">#REF!</definedName>
    <definedName name="Textil">POSTULANTES!$A$6:$A$12</definedName>
    <definedName name="Título_Profesional_Técnico">#REF!</definedName>
    <definedName name="Título_Universitario_no_Pedagógico">#REF!</definedName>
    <definedName name="_xlnm.Print_Titles" localSheetId="2">Hoja3!$1:$2</definedName>
    <definedName name="UGEL">#REF!</definedName>
    <definedName name="UGEL_CP">POSTULANTES!$C$3:$C$16</definedName>
    <definedName name="UGEL_EB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5" l="1"/>
  <c r="AB6" i="5"/>
  <c r="AB20" i="5"/>
  <c r="AB21" i="5"/>
  <c r="AB5" i="5"/>
  <c r="AB4" i="5"/>
  <c r="AB19" i="5"/>
  <c r="AB3" i="5"/>
  <c r="A21" i="5"/>
  <c r="A20" i="5"/>
  <c r="A9" i="5"/>
  <c r="A8" i="5"/>
  <c r="A7" i="5"/>
  <c r="A6" i="5"/>
  <c r="A5" i="5"/>
  <c r="W51" i="2"/>
  <c r="V51" i="2"/>
  <c r="U51" i="2"/>
  <c r="T51" i="2"/>
  <c r="S51" i="2"/>
  <c r="R51" i="2"/>
  <c r="Q51" i="2"/>
  <c r="P51" i="2"/>
  <c r="O51" i="2"/>
  <c r="N51" i="2"/>
  <c r="M51" i="2"/>
  <c r="L51" i="2"/>
  <c r="W50" i="2"/>
  <c r="V50" i="2"/>
  <c r="U50" i="2"/>
  <c r="T50" i="2"/>
  <c r="S50" i="2"/>
  <c r="R50" i="2"/>
  <c r="Q50" i="2"/>
  <c r="P50" i="2"/>
  <c r="O50" i="2"/>
  <c r="N50" i="2"/>
  <c r="M50" i="2"/>
  <c r="L50" i="2"/>
  <c r="W49" i="2"/>
  <c r="V49" i="2"/>
  <c r="U49" i="2"/>
  <c r="T49" i="2"/>
  <c r="S49" i="2"/>
  <c r="R49" i="2"/>
  <c r="Q49" i="2"/>
  <c r="P49" i="2"/>
  <c r="O49" i="2"/>
  <c r="N49" i="2"/>
  <c r="M49" i="2"/>
  <c r="L49" i="2"/>
  <c r="W48" i="2"/>
  <c r="V48" i="2"/>
  <c r="U48" i="2"/>
  <c r="T48" i="2"/>
  <c r="S48" i="2"/>
  <c r="R48" i="2"/>
  <c r="Q48" i="2"/>
  <c r="P48" i="2"/>
  <c r="O48" i="2"/>
  <c r="N48" i="2"/>
  <c r="M48" i="2"/>
  <c r="L48" i="2"/>
  <c r="W38" i="2"/>
  <c r="V38" i="2"/>
  <c r="U38" i="2"/>
  <c r="T38" i="2"/>
  <c r="S38" i="2"/>
  <c r="R38" i="2"/>
  <c r="Q38" i="2"/>
  <c r="P38" i="2"/>
  <c r="O38" i="2"/>
  <c r="N38" i="2"/>
  <c r="M38" i="2"/>
  <c r="L38" i="2"/>
  <c r="W37" i="2"/>
  <c r="V37" i="2"/>
  <c r="U37" i="2"/>
  <c r="T37" i="2"/>
  <c r="S37" i="2"/>
  <c r="R37" i="2"/>
  <c r="Q37" i="2"/>
  <c r="P37" i="2"/>
  <c r="O37" i="2"/>
  <c r="N37" i="2"/>
  <c r="M37" i="2"/>
  <c r="L37" i="2"/>
  <c r="W36" i="2"/>
  <c r="V36" i="2"/>
  <c r="U36" i="2"/>
  <c r="T36" i="2"/>
  <c r="S36" i="2"/>
  <c r="R36" i="2"/>
  <c r="Q36" i="2"/>
  <c r="P36" i="2"/>
  <c r="O36" i="2"/>
  <c r="N36" i="2"/>
  <c r="M36" i="2"/>
  <c r="L36" i="2"/>
  <c r="W35" i="2"/>
  <c r="V35" i="2"/>
  <c r="U35" i="2"/>
  <c r="T35" i="2"/>
  <c r="S35" i="2"/>
  <c r="R35" i="2"/>
  <c r="Q35" i="2"/>
  <c r="P35" i="2"/>
  <c r="O35" i="2"/>
  <c r="N35" i="2"/>
  <c r="M35" i="2"/>
  <c r="L35" i="2"/>
  <c r="W34" i="2"/>
  <c r="V34" i="2"/>
  <c r="U34" i="2"/>
  <c r="T34" i="2"/>
  <c r="S34" i="2"/>
  <c r="R34" i="2"/>
  <c r="Q34" i="2"/>
  <c r="P34" i="2"/>
  <c r="O34" i="2"/>
  <c r="N34" i="2"/>
  <c r="M34" i="2"/>
  <c r="L34" i="2"/>
  <c r="W33" i="2"/>
  <c r="V33" i="2"/>
  <c r="U33" i="2"/>
  <c r="T33" i="2"/>
  <c r="S33" i="2"/>
  <c r="R33" i="2"/>
  <c r="Q33" i="2"/>
  <c r="P33" i="2"/>
  <c r="O33" i="2"/>
  <c r="N33" i="2"/>
  <c r="M33" i="2"/>
  <c r="L33" i="2"/>
  <c r="W32" i="2"/>
  <c r="V32" i="2"/>
  <c r="U32" i="2"/>
  <c r="T32" i="2"/>
  <c r="S32" i="2"/>
  <c r="R32" i="2"/>
  <c r="Q32" i="2"/>
  <c r="P32" i="2"/>
  <c r="O32" i="2"/>
  <c r="N32" i="2"/>
  <c r="M32" i="2"/>
  <c r="L32" i="2"/>
  <c r="W31" i="2"/>
  <c r="V31" i="2"/>
  <c r="U31" i="2"/>
  <c r="T31" i="2"/>
  <c r="S31" i="2"/>
  <c r="R31" i="2"/>
  <c r="Q31" i="2"/>
  <c r="P31" i="2"/>
  <c r="O31" i="2"/>
  <c r="N31" i="2"/>
  <c r="M31" i="2"/>
  <c r="L31" i="2"/>
  <c r="W30" i="2"/>
  <c r="V30" i="2"/>
  <c r="U30" i="2"/>
  <c r="T30" i="2"/>
  <c r="S30" i="2"/>
  <c r="R30" i="2"/>
  <c r="Q30" i="2"/>
  <c r="P30" i="2"/>
  <c r="O30" i="2"/>
  <c r="N30" i="2"/>
  <c r="M30" i="2"/>
  <c r="L30" i="2"/>
  <c r="W29" i="2"/>
  <c r="V29" i="2"/>
  <c r="U29" i="2"/>
  <c r="T29" i="2"/>
  <c r="S29" i="2"/>
  <c r="R29" i="2"/>
  <c r="Q29" i="2"/>
  <c r="P29" i="2"/>
  <c r="O29" i="2"/>
  <c r="N29" i="2"/>
  <c r="M29" i="2"/>
  <c r="L29" i="2"/>
  <c r="W28" i="2"/>
  <c r="V28" i="2"/>
  <c r="U28" i="2"/>
  <c r="T28" i="2"/>
  <c r="S28" i="2"/>
  <c r="R28" i="2"/>
  <c r="Q28" i="2"/>
  <c r="P28" i="2"/>
  <c r="O28" i="2"/>
  <c r="N28" i="2"/>
  <c r="M28" i="2"/>
  <c r="L28" i="2"/>
  <c r="W27" i="2"/>
  <c r="V27" i="2"/>
  <c r="U27" i="2"/>
  <c r="T27" i="2"/>
  <c r="S27" i="2"/>
  <c r="R27" i="2"/>
  <c r="Q27" i="2"/>
  <c r="P27" i="2"/>
  <c r="O27" i="2"/>
  <c r="N27" i="2"/>
  <c r="M27" i="2"/>
  <c r="L27" i="2"/>
  <c r="W26" i="2"/>
  <c r="V26" i="2"/>
  <c r="U26" i="2"/>
  <c r="T26" i="2"/>
  <c r="S26" i="2"/>
  <c r="R26" i="2"/>
  <c r="Q26" i="2"/>
  <c r="P26" i="2"/>
  <c r="O26" i="2"/>
  <c r="N26" i="2"/>
  <c r="M26" i="2"/>
  <c r="L26" i="2"/>
  <c r="W25" i="2"/>
  <c r="V25" i="2"/>
  <c r="U25" i="2"/>
  <c r="T25" i="2"/>
  <c r="S25" i="2"/>
  <c r="R25" i="2"/>
  <c r="Q25" i="2"/>
  <c r="P25" i="2"/>
  <c r="O25" i="2"/>
  <c r="N25" i="2"/>
  <c r="M25" i="2"/>
  <c r="L25" i="2"/>
  <c r="W24" i="2"/>
  <c r="V24" i="2"/>
  <c r="U24" i="2"/>
  <c r="T24" i="2"/>
  <c r="S24" i="2"/>
  <c r="R24" i="2"/>
  <c r="Q24" i="2"/>
  <c r="P24" i="2"/>
  <c r="O24" i="2"/>
  <c r="N24" i="2"/>
  <c r="M24" i="2"/>
  <c r="L24" i="2"/>
  <c r="W23" i="2"/>
  <c r="V23" i="2"/>
  <c r="U23" i="2"/>
  <c r="T23" i="2"/>
  <c r="S23" i="2"/>
  <c r="R23" i="2"/>
  <c r="Q23" i="2"/>
  <c r="P23" i="2"/>
  <c r="O23" i="2"/>
  <c r="N23" i="2"/>
  <c r="M23" i="2"/>
  <c r="L23" i="2"/>
  <c r="W22" i="2"/>
  <c r="V22" i="2"/>
  <c r="U22" i="2"/>
  <c r="T22" i="2"/>
  <c r="S22" i="2"/>
  <c r="R22" i="2"/>
  <c r="Q22" i="2"/>
  <c r="P22" i="2"/>
  <c r="O22" i="2"/>
  <c r="N22" i="2"/>
  <c r="M22" i="2"/>
  <c r="L22" i="2"/>
  <c r="I21" i="2"/>
  <c r="U21" i="2"/>
  <c r="T21" i="2"/>
  <c r="Q21" i="2"/>
  <c r="P21" i="2"/>
  <c r="M21" i="2"/>
  <c r="L21" i="2"/>
  <c r="W21" i="2"/>
  <c r="W20" i="2"/>
  <c r="V20" i="2"/>
  <c r="U20" i="2"/>
  <c r="T20" i="2"/>
  <c r="S20" i="2"/>
  <c r="R20" i="2"/>
  <c r="Q20" i="2"/>
  <c r="P20" i="2"/>
  <c r="O20" i="2"/>
  <c r="N20" i="2"/>
  <c r="M20" i="2"/>
  <c r="L20" i="2"/>
  <c r="W19" i="2"/>
  <c r="V19" i="2"/>
  <c r="U19" i="2"/>
  <c r="T19" i="2"/>
  <c r="S19" i="2"/>
  <c r="R19" i="2"/>
  <c r="Q19" i="2"/>
  <c r="P19" i="2"/>
  <c r="O19" i="2"/>
  <c r="N19" i="2"/>
  <c r="M19" i="2"/>
  <c r="L19" i="2"/>
  <c r="W18" i="2"/>
  <c r="V18" i="2"/>
  <c r="U18" i="2"/>
  <c r="T18" i="2"/>
  <c r="S18" i="2"/>
  <c r="R18" i="2"/>
  <c r="Q18" i="2"/>
  <c r="P18" i="2"/>
  <c r="O18" i="2"/>
  <c r="N18" i="2"/>
  <c r="M18" i="2"/>
  <c r="L18" i="2"/>
  <c r="W17" i="2"/>
  <c r="V17" i="2"/>
  <c r="U17" i="2"/>
  <c r="T17" i="2"/>
  <c r="S17" i="2"/>
  <c r="R17" i="2"/>
  <c r="Q17" i="2"/>
  <c r="P17" i="2"/>
  <c r="O17" i="2"/>
  <c r="N17" i="2"/>
  <c r="M17" i="2"/>
  <c r="L17" i="2"/>
  <c r="W16" i="2"/>
  <c r="V16" i="2"/>
  <c r="U16" i="2"/>
  <c r="T16" i="2"/>
  <c r="S16" i="2"/>
  <c r="R16" i="2"/>
  <c r="Q16" i="2"/>
  <c r="P16" i="2"/>
  <c r="O16" i="2"/>
  <c r="N16" i="2"/>
  <c r="M16" i="2"/>
  <c r="L16" i="2"/>
  <c r="W15" i="2"/>
  <c r="V15" i="2"/>
  <c r="U15" i="2"/>
  <c r="T15" i="2"/>
  <c r="S15" i="2"/>
  <c r="R15" i="2"/>
  <c r="Q15" i="2"/>
  <c r="P15" i="2"/>
  <c r="O15" i="2"/>
  <c r="N15" i="2"/>
  <c r="M15" i="2"/>
  <c r="L15" i="2"/>
  <c r="W14" i="2"/>
  <c r="V14" i="2"/>
  <c r="U14" i="2"/>
  <c r="T14" i="2"/>
  <c r="S14" i="2"/>
  <c r="R14" i="2"/>
  <c r="Q14" i="2"/>
  <c r="P14" i="2"/>
  <c r="O14" i="2"/>
  <c r="N14" i="2"/>
  <c r="M14" i="2"/>
  <c r="L14" i="2"/>
  <c r="W13" i="2"/>
  <c r="V13" i="2"/>
  <c r="U13" i="2"/>
  <c r="T13" i="2"/>
  <c r="S13" i="2"/>
  <c r="R13" i="2"/>
  <c r="Q13" i="2"/>
  <c r="P13" i="2"/>
  <c r="O13" i="2"/>
  <c r="N13" i="2"/>
  <c r="M13" i="2"/>
  <c r="L13" i="2"/>
  <c r="W12" i="2"/>
  <c r="V12" i="2"/>
  <c r="U12" i="2"/>
  <c r="T12" i="2"/>
  <c r="S12" i="2"/>
  <c r="R12" i="2"/>
  <c r="Q12" i="2"/>
  <c r="P12" i="2"/>
  <c r="O12" i="2"/>
  <c r="N12" i="2"/>
  <c r="M12" i="2"/>
  <c r="L12" i="2"/>
  <c r="W11" i="2"/>
  <c r="V11" i="2"/>
  <c r="U11" i="2"/>
  <c r="T11" i="2"/>
  <c r="S11" i="2"/>
  <c r="R11" i="2"/>
  <c r="Q11" i="2"/>
  <c r="P11" i="2"/>
  <c r="O11" i="2"/>
  <c r="N11" i="2"/>
  <c r="M11" i="2"/>
  <c r="L11" i="2"/>
  <c r="W10" i="2"/>
  <c r="V10" i="2"/>
  <c r="U10" i="2"/>
  <c r="T10" i="2"/>
  <c r="S10" i="2"/>
  <c r="R10" i="2"/>
  <c r="Q10" i="2"/>
  <c r="P10" i="2"/>
  <c r="O10" i="2"/>
  <c r="N10" i="2"/>
  <c r="M10" i="2"/>
  <c r="L10" i="2"/>
  <c r="W9" i="2"/>
  <c r="V9" i="2"/>
  <c r="U9" i="2"/>
  <c r="T9" i="2"/>
  <c r="S9" i="2"/>
  <c r="R9" i="2"/>
  <c r="Q9" i="2"/>
  <c r="P9" i="2"/>
  <c r="O9" i="2"/>
  <c r="N9" i="2"/>
  <c r="M9" i="2"/>
  <c r="L9" i="2"/>
  <c r="W8" i="2"/>
  <c r="V8" i="2"/>
  <c r="U8" i="2"/>
  <c r="T8" i="2"/>
  <c r="S8" i="2"/>
  <c r="R8" i="2"/>
  <c r="Q8" i="2"/>
  <c r="P8" i="2"/>
  <c r="O8" i="2"/>
  <c r="N8" i="2"/>
  <c r="M8" i="2"/>
  <c r="L8" i="2"/>
  <c r="W7" i="2"/>
  <c r="V7" i="2"/>
  <c r="U7" i="2"/>
  <c r="T7" i="2"/>
  <c r="S7" i="2"/>
  <c r="R7" i="2"/>
  <c r="Q7" i="2"/>
  <c r="P7" i="2"/>
  <c r="O7" i="2"/>
  <c r="N7" i="2"/>
  <c r="M7" i="2"/>
  <c r="L7" i="2"/>
  <c r="W6" i="2"/>
  <c r="V6" i="2"/>
  <c r="U6" i="2"/>
  <c r="T6" i="2"/>
  <c r="S6" i="2"/>
  <c r="R6" i="2"/>
  <c r="Q6" i="2"/>
  <c r="P6" i="2"/>
  <c r="O6" i="2"/>
  <c r="N6" i="2"/>
  <c r="M6" i="2"/>
  <c r="L6" i="2"/>
  <c r="W5" i="2"/>
  <c r="V5" i="2"/>
  <c r="U5" i="2"/>
  <c r="T5" i="2"/>
  <c r="S5" i="2"/>
  <c r="R5" i="2"/>
  <c r="Q5" i="2"/>
  <c r="P5" i="2"/>
  <c r="O5" i="2"/>
  <c r="N5" i="2"/>
  <c r="M5" i="2"/>
  <c r="L5" i="2"/>
  <c r="W4" i="2"/>
  <c r="V4" i="2"/>
  <c r="U4" i="2"/>
  <c r="T4" i="2"/>
  <c r="S4" i="2"/>
  <c r="R4" i="2"/>
  <c r="Q4" i="2"/>
  <c r="P4" i="2"/>
  <c r="O4" i="2"/>
  <c r="N4" i="2"/>
  <c r="M4" i="2"/>
  <c r="L4" i="2"/>
  <c r="W3" i="2"/>
  <c r="V3" i="2"/>
  <c r="U3" i="2"/>
  <c r="T3" i="2"/>
  <c r="S3" i="2"/>
  <c r="R3" i="2"/>
  <c r="Q3" i="2"/>
  <c r="P3" i="2"/>
  <c r="O3" i="2"/>
  <c r="N3" i="2"/>
  <c r="M3" i="2"/>
  <c r="L3" i="2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O2" i="3"/>
  <c r="N2" i="3"/>
  <c r="M2" i="3"/>
  <c r="L2" i="3"/>
  <c r="K2" i="3"/>
  <c r="J2" i="3"/>
  <c r="I2" i="3"/>
  <c r="H2" i="3"/>
  <c r="G2" i="3"/>
  <c r="F2" i="3"/>
  <c r="E2" i="3"/>
  <c r="U47" i="2"/>
  <c r="N40" i="2"/>
  <c r="R41" i="2"/>
  <c r="V42" i="2"/>
  <c r="N44" i="2"/>
  <c r="R45" i="2"/>
  <c r="V39" i="2"/>
  <c r="N41" i="2"/>
  <c r="V43" i="2"/>
  <c r="N45" i="2"/>
  <c r="N39" i="2"/>
  <c r="R40" i="2"/>
  <c r="V41" i="2"/>
  <c r="N43" i="2"/>
  <c r="R44" i="2"/>
  <c r="R42" i="2"/>
  <c r="R39" i="2"/>
  <c r="V40" i="2"/>
  <c r="N42" i="2"/>
  <c r="R43" i="2"/>
  <c r="V44" i="2"/>
  <c r="O39" i="2"/>
  <c r="S39" i="2"/>
  <c r="W39" i="2"/>
  <c r="O40" i="2"/>
  <c r="S40" i="2"/>
  <c r="W40" i="2"/>
  <c r="O41" i="2"/>
  <c r="S41" i="2"/>
  <c r="W41" i="2"/>
  <c r="O42" i="2"/>
  <c r="S42" i="2"/>
  <c r="W42" i="2"/>
  <c r="O43" i="2"/>
  <c r="S43" i="2"/>
  <c r="W43" i="2"/>
  <c r="O44" i="2"/>
  <c r="S44" i="2"/>
  <c r="W44" i="2"/>
  <c r="O45" i="2"/>
  <c r="S45" i="2"/>
  <c r="W45" i="2"/>
  <c r="O46" i="2"/>
  <c r="S46" i="2"/>
  <c r="W46" i="2"/>
  <c r="O47" i="2"/>
  <c r="S47" i="2"/>
  <c r="W47" i="2"/>
  <c r="N46" i="2"/>
  <c r="R46" i="2"/>
  <c r="V46" i="2"/>
  <c r="N47" i="2"/>
  <c r="V47" i="2"/>
  <c r="L39" i="2"/>
  <c r="P39" i="2"/>
  <c r="T39" i="2"/>
  <c r="L40" i="2"/>
  <c r="P40" i="2"/>
  <c r="T40" i="2"/>
  <c r="L41" i="2"/>
  <c r="P41" i="2"/>
  <c r="T41" i="2"/>
  <c r="L42" i="2"/>
  <c r="P42" i="2"/>
  <c r="T42" i="2"/>
  <c r="L43" i="2"/>
  <c r="P43" i="2"/>
  <c r="T43" i="2"/>
  <c r="L44" i="2"/>
  <c r="P44" i="2"/>
  <c r="T44" i="2"/>
  <c r="L45" i="2"/>
  <c r="P45" i="2"/>
  <c r="T45" i="2"/>
  <c r="L46" i="2"/>
  <c r="P46" i="2"/>
  <c r="T46" i="2"/>
  <c r="L47" i="2"/>
  <c r="P47" i="2"/>
  <c r="T47" i="2"/>
  <c r="V45" i="2"/>
  <c r="R47" i="2"/>
  <c r="M39" i="2"/>
  <c r="Q39" i="2"/>
  <c r="U39" i="2"/>
  <c r="M40" i="2"/>
  <c r="Q40" i="2"/>
  <c r="U40" i="2"/>
  <c r="M41" i="2"/>
  <c r="Q41" i="2"/>
  <c r="U41" i="2"/>
  <c r="M42" i="2"/>
  <c r="Q42" i="2"/>
  <c r="U42" i="2"/>
  <c r="M43" i="2"/>
  <c r="Q43" i="2"/>
  <c r="U43" i="2"/>
  <c r="M44" i="2"/>
  <c r="Q44" i="2"/>
  <c r="U44" i="2"/>
  <c r="M45" i="2"/>
  <c r="Q45" i="2"/>
  <c r="U45" i="2"/>
  <c r="M46" i="2"/>
  <c r="Q46" i="2"/>
  <c r="U46" i="2"/>
  <c r="M47" i="2"/>
  <c r="Q47" i="2"/>
  <c r="N21" i="2"/>
  <c r="R21" i="2"/>
  <c r="V21" i="2"/>
  <c r="O21" i="2"/>
  <c r="S21" i="2"/>
</calcChain>
</file>

<file path=xl/sharedStrings.xml><?xml version="1.0" encoding="utf-8"?>
<sst xmlns="http://schemas.openxmlformats.org/spreadsheetml/2006/main" count="17335" uniqueCount="2717">
  <si>
    <t>Consulta del Cuadro de Asignación de Personal</t>
  </si>
  <si>
    <t>Tipo de Plazas : TODOS</t>
  </si>
  <si>
    <t>NOMBRE DE LA REGION</t>
  </si>
  <si>
    <t>NOMBRE DE LA UNIDAD EJECUTORA</t>
  </si>
  <si>
    <t>NOMBRE DEL ORGANO INTERMEDIO</t>
  </si>
  <si>
    <t>PROVINCIA</t>
  </si>
  <si>
    <t>DISTRITO</t>
  </si>
  <si>
    <t>TIPO I.E.</t>
  </si>
  <si>
    <t>GESTION</t>
  </si>
  <si>
    <t>ZONA</t>
  </si>
  <si>
    <t>CODMOD I.E.</t>
  </si>
  <si>
    <t>CODIGO LOCAL</t>
  </si>
  <si>
    <t>CLAVE8</t>
  </si>
  <si>
    <t>NIVEL EDUCATIVO</t>
  </si>
  <si>
    <t>NOMBRE DE LA INSTITUCION EDUCATIVA</t>
  </si>
  <si>
    <t>CODIGO DE PLAZA</t>
  </si>
  <si>
    <t>TIPO DE TRABAJADOR</t>
  </si>
  <si>
    <t>SUB-TIPO DE TRABAJADOR</t>
  </si>
  <si>
    <t>CARGO</t>
  </si>
  <si>
    <t>SITUACION LABORAL</t>
  </si>
  <si>
    <t>MOTIVO DE VACANTE</t>
  </si>
  <si>
    <t>DOCUMENTO DE IDENTIDAD</t>
  </si>
  <si>
    <t>CODIGO MODULAR</t>
  </si>
  <si>
    <t>APELLIDO PATERNO</t>
  </si>
  <si>
    <t>APELLIDO MATERNO</t>
  </si>
  <si>
    <t>NOMBRES</t>
  </si>
  <si>
    <t>FECHA DE INGRESO</t>
  </si>
  <si>
    <t>CATEGORIA REMUNERATIVA</t>
  </si>
  <si>
    <t>JORNADA LABORAL</t>
  </si>
  <si>
    <t>ESTADO</t>
  </si>
  <si>
    <t>FECHA DE NACIMIENTO</t>
  </si>
  <si>
    <t>FECHA DE INICIO</t>
  </si>
  <si>
    <t>FECHA DE TERMINO</t>
  </si>
  <si>
    <t>TIPO DE REGISTRO</t>
  </si>
  <si>
    <t>LEY</t>
  </si>
  <si>
    <t>PREVENTIVA</t>
  </si>
  <si>
    <t>REFERENCIA PREVENTIVA</t>
  </si>
  <si>
    <t>ESPECIALIDAD</t>
  </si>
  <si>
    <t>TIPO ESTUDIOS</t>
  </si>
  <si>
    <t>ESTADO DE ESTUDIOS</t>
  </si>
  <si>
    <t>GRADO</t>
  </si>
  <si>
    <t>MENCION</t>
  </si>
  <si>
    <t>ESPECIALIDAD PROFESIONAL</t>
  </si>
  <si>
    <t>FECHA DE RESOLUCION</t>
  </si>
  <si>
    <t>NUMERO DE RESOLUCION</t>
  </si>
  <si>
    <t>CENTRO DE ESTUDIOS</t>
  </si>
  <si>
    <t>LIMA PROVINCIAS</t>
  </si>
  <si>
    <t>CANTA</t>
  </si>
  <si>
    <t>UGEL 12 CANTA</t>
  </si>
  <si>
    <t>NO APLICA</t>
  </si>
  <si>
    <t>SEDE ADMINISTRATIVA</t>
  </si>
  <si>
    <t>URBANA</t>
  </si>
  <si>
    <t>U150205</t>
  </si>
  <si>
    <t>0</t>
  </si>
  <si>
    <t>UZ000001</t>
  </si>
  <si>
    <t>Administración</t>
  </si>
  <si>
    <t>UNIDAD DE GESTION EDUCATIVA LOCAL 12 CANTA</t>
  </si>
  <si>
    <t>210110110321</t>
  </si>
  <si>
    <t>DOCENTE</t>
  </si>
  <si>
    <t>DIRECTIVO</t>
  </si>
  <si>
    <t>DIRECTOR DE UNIDAD DE GESTIÓN EDUCATIVA LOCAL</t>
  </si>
  <si>
    <t>DESIGNADO</t>
  </si>
  <si>
    <t>RENUNCIA COMO DIRECTOR DE UGEL CANTA DE : PRADA CEHUA , CIRO WILLIAMS (RD N° 1476-2019-DREL)</t>
  </si>
  <si>
    <t>09474900</t>
  </si>
  <si>
    <t>1009474900</t>
  </si>
  <si>
    <t>MEDICO</t>
  </si>
  <si>
    <t>JAVIER</t>
  </si>
  <si>
    <t>JUVELINDO EDGAR</t>
  </si>
  <si>
    <t xml:space="preserve">  -   -</t>
  </si>
  <si>
    <t>5</t>
  </si>
  <si>
    <t>40</t>
  </si>
  <si>
    <t>DESIGNACION DIRECTOR UGEL</t>
  </si>
  <si>
    <t>ORGANICA</t>
  </si>
  <si>
    <t>LEY 29944</t>
  </si>
  <si>
    <t>NO</t>
  </si>
  <si>
    <t/>
  </si>
  <si>
    <t>SUPERIOR TECNICA</t>
  </si>
  <si>
    <t>ESTUDIOS EN INGLES</t>
  </si>
  <si>
    <t>CERTIFICADO DE ESTUDIOS</t>
  </si>
  <si>
    <t>UNIV. NAC. "ENRIQUE GUZMAN Y VALLE"</t>
  </si>
  <si>
    <t>210110110325</t>
  </si>
  <si>
    <t>JEFE DE GESTIÓN PEDAGÓGICA</t>
  </si>
  <si>
    <t>PLAZA VACANTE R.S.280-2001-ED</t>
  </si>
  <si>
    <t>09487664</t>
  </si>
  <si>
    <t>1009487664</t>
  </si>
  <si>
    <t>LOPEZ</t>
  </si>
  <si>
    <t>GIRON</t>
  </si>
  <si>
    <t>RICHARD GINDENBHUR</t>
  </si>
  <si>
    <t>4</t>
  </si>
  <si>
    <t>DESIGNACION JEFE DE GESTION</t>
  </si>
  <si>
    <t>NO ESPECIFICA</t>
  </si>
  <si>
    <t>x</t>
  </si>
  <si>
    <t>15EV01813065</t>
  </si>
  <si>
    <t>JERARQUICO</t>
  </si>
  <si>
    <t>ESPECIALISTA EN EDUCACION</t>
  </si>
  <si>
    <t>ENCARGADO</t>
  </si>
  <si>
    <t>OFICIO Nro. 00096-2019-MINEDU/SPE-OPEP (DS.040-2018-EF)</t>
  </si>
  <si>
    <t>06200255</t>
  </si>
  <si>
    <t>1006200255</t>
  </si>
  <si>
    <t>ALMEYDA</t>
  </si>
  <si>
    <t>LUNA</t>
  </si>
  <si>
    <t>NELLY CLARA</t>
  </si>
  <si>
    <t>ACTIVO</t>
  </si>
  <si>
    <t>EVENTUAL</t>
  </si>
  <si>
    <t>SUPERIOR UNIVERSITARIA</t>
  </si>
  <si>
    <t>UNIVERSIDAD</t>
  </si>
  <si>
    <t>210110110326</t>
  </si>
  <si>
    <t>PAP APROBADO</t>
  </si>
  <si>
    <t>10253847</t>
  </si>
  <si>
    <t>1010253847</t>
  </si>
  <si>
    <t>SARAVIA</t>
  </si>
  <si>
    <t>CHUQUIYAURI</t>
  </si>
  <si>
    <t>PILAR YSABEL</t>
  </si>
  <si>
    <t>DESIGNACION ESPECIALISTA EN EDUCACION</t>
  </si>
  <si>
    <t>LICENCIADA EN EDUCACION</t>
  </si>
  <si>
    <t>210110110327</t>
  </si>
  <si>
    <t>06257643</t>
  </si>
  <si>
    <t>1006257643</t>
  </si>
  <si>
    <t>YACSA</t>
  </si>
  <si>
    <t>SANCHEZ</t>
  </si>
  <si>
    <t>ROCIO SUSANA</t>
  </si>
  <si>
    <t>210110110328</t>
  </si>
  <si>
    <t>40852209</t>
  </si>
  <si>
    <t>1040852209</t>
  </si>
  <si>
    <t>CONTRERAS</t>
  </si>
  <si>
    <t>VENTO</t>
  </si>
  <si>
    <t>RODOLFO TOMAS</t>
  </si>
  <si>
    <t>3</t>
  </si>
  <si>
    <t>DESIGNACION COMO ESPECIALISTA EN EDUCACIÓN (R.M. N° 318-2018)</t>
  </si>
  <si>
    <t>LICENCIADO EN EDUCACION</t>
  </si>
  <si>
    <t>210110110329</t>
  </si>
  <si>
    <t>ROTACION POR ESPECIALIDAD DOCENTE : CARDENAS VALVERDE, ELI JUAN, Resolución Nº 001</t>
  </si>
  <si>
    <t>18069873</t>
  </si>
  <si>
    <t>1018069873</t>
  </si>
  <si>
    <t>CASTILLO</t>
  </si>
  <si>
    <t>CORDOVA</t>
  </si>
  <si>
    <t>FELIPE</t>
  </si>
  <si>
    <t>210110111320</t>
  </si>
  <si>
    <t>08168192</t>
  </si>
  <si>
    <t>1008168192</t>
  </si>
  <si>
    <t>TARAZONA</t>
  </si>
  <si>
    <t>TRUJILLO</t>
  </si>
  <si>
    <t>EGIDIO</t>
  </si>
  <si>
    <t>LENGUA Y LITERATURA, REG. Nº54229-P-DDOO, OTORGADO POR LA UNE ENRIQUE GUZMAN Y VALLE-LA CANTUTA</t>
  </si>
  <si>
    <t>210110111321</t>
  </si>
  <si>
    <t>15282933</t>
  </si>
  <si>
    <t>1015282933</t>
  </si>
  <si>
    <t>ASTOCONDOR</t>
  </si>
  <si>
    <t>FUERTES</t>
  </si>
  <si>
    <t>EMMA LUZ</t>
  </si>
  <si>
    <t>210110111322</t>
  </si>
  <si>
    <t>16161117</t>
  </si>
  <si>
    <t>1016161117</t>
  </si>
  <si>
    <t>RODRIGUEZ</t>
  </si>
  <si>
    <t>QUISPE</t>
  </si>
  <si>
    <t>JORGE ANTONIO</t>
  </si>
  <si>
    <t>210110111323</t>
  </si>
  <si>
    <t>15984433</t>
  </si>
  <si>
    <t>1015984433</t>
  </si>
  <si>
    <t>PICON</t>
  </si>
  <si>
    <t>MALASQUEZ</t>
  </si>
  <si>
    <t>MARIA DEL ROSARIO</t>
  </si>
  <si>
    <t>210110110322</t>
  </si>
  <si>
    <t>ADMINISTRATIVO</t>
  </si>
  <si>
    <t>PROFESIONAL</t>
  </si>
  <si>
    <t>ESPECIALISTA ADMINISTRATIVO</t>
  </si>
  <si>
    <t>NOMBRADO</t>
  </si>
  <si>
    <t>CAP RS NÂ° 280-2001-ED</t>
  </si>
  <si>
    <t>15644080</t>
  </si>
  <si>
    <t>1015644080</t>
  </si>
  <si>
    <t>RUEDA</t>
  </si>
  <si>
    <t>ZARZOSA</t>
  </si>
  <si>
    <t>HERMINIA FILOMENA</t>
  </si>
  <si>
    <t>PE</t>
  </si>
  <si>
    <t>D.L. 276</t>
  </si>
  <si>
    <t>OTORGADO POR LA UNIV. NACIONAL JOSE FAUSTINO SANCHEZ CARRION-HUACHO</t>
  </si>
  <si>
    <t>LICENCIADA EN ADMINISTRACION</t>
  </si>
  <si>
    <t>.</t>
  </si>
  <si>
    <t>210110111325</t>
  </si>
  <si>
    <t>JEFE DE GESTION INSTITUCIONAL</t>
  </si>
  <si>
    <t>CAP R.S 208-2001-ED</t>
  </si>
  <si>
    <t>15280979</t>
  </si>
  <si>
    <t>1015280979</t>
  </si>
  <si>
    <t>SILVA</t>
  </si>
  <si>
    <t>ENCISO</t>
  </si>
  <si>
    <t>JULIO SANTIAGO</t>
  </si>
  <si>
    <t>F2</t>
  </si>
  <si>
    <t>BACHILLER</t>
  </si>
  <si>
    <t>210110111326</t>
  </si>
  <si>
    <t>PLANIFICADOR</t>
  </si>
  <si>
    <t>CAP RS.280-2001-ED</t>
  </si>
  <si>
    <t>06566816</t>
  </si>
  <si>
    <t>1006566816</t>
  </si>
  <si>
    <t>MAGALLANES</t>
  </si>
  <si>
    <t>PABLO</t>
  </si>
  <si>
    <t>210110111327</t>
  </si>
  <si>
    <t>INGENIERO</t>
  </si>
  <si>
    <t>06214775</t>
  </si>
  <si>
    <t>1006214775</t>
  </si>
  <si>
    <t>TINOCO</t>
  </si>
  <si>
    <t>JHON LUIS</t>
  </si>
  <si>
    <t>210110111328</t>
  </si>
  <si>
    <t>ESTADISTICO</t>
  </si>
  <si>
    <t>46686463</t>
  </si>
  <si>
    <t>1046686463</t>
  </si>
  <si>
    <t>TORRES</t>
  </si>
  <si>
    <t>PAOLA STHEPHANY</t>
  </si>
  <si>
    <t>TITULADO</t>
  </si>
  <si>
    <t>TITULO DE ECONOMISTA</t>
  </si>
  <si>
    <t>ECONOMISTA</t>
  </si>
  <si>
    <t>UNIV. NAC. "FEDERICO VILLARREAL"</t>
  </si>
  <si>
    <t>210110111329</t>
  </si>
  <si>
    <t>ESPECIALISTA EN FINANZAS</t>
  </si>
  <si>
    <t>CAP.RS.NÂ° 280-2001-ED.</t>
  </si>
  <si>
    <t>10109608</t>
  </si>
  <si>
    <t>1010109608</t>
  </si>
  <si>
    <t>HOCES</t>
  </si>
  <si>
    <t>PONCE</t>
  </si>
  <si>
    <t>DAVID LUIS</t>
  </si>
  <si>
    <t>LICENCIADO</t>
  </si>
  <si>
    <t>210110112321</t>
  </si>
  <si>
    <t>JEFE DE GESTION ADMINISTRATIVA</t>
  </si>
  <si>
    <t>CONTRATADO</t>
  </si>
  <si>
    <t>61288957</t>
  </si>
  <si>
    <t>1061288957</t>
  </si>
  <si>
    <t>SOTO</t>
  </si>
  <si>
    <t>ESPINOZA</t>
  </si>
  <si>
    <t>DIEGO ANTONIO</t>
  </si>
  <si>
    <t>NO PEDAGOGICO</t>
  </si>
  <si>
    <t>TITULO PROFESIONAL DE CONTADOR PUBLICO</t>
  </si>
  <si>
    <t>CONTADOR PUBLICO</t>
  </si>
  <si>
    <t>0510-2020</t>
  </si>
  <si>
    <t>.UNIV. NAC. "DANIEL ALCIDES CARRION"</t>
  </si>
  <si>
    <t>210110112322</t>
  </si>
  <si>
    <t>VACANTE</t>
  </si>
  <si>
    <t>SIN REGIMEN</t>
  </si>
  <si>
    <t>210110112323</t>
  </si>
  <si>
    <t>CONTADOR</t>
  </si>
  <si>
    <t>CESE A SOLICITUD DE: CORDOVA SAAVEDRA, FIDEL, Resolución Nº 0705-2017</t>
  </si>
  <si>
    <t>71590242</t>
  </si>
  <si>
    <t>1071590242</t>
  </si>
  <si>
    <t>GENEBROSO</t>
  </si>
  <si>
    <t>ESPIRITU</t>
  </si>
  <si>
    <t>ERICK FRANK</t>
  </si>
  <si>
    <t>0511-2020</t>
  </si>
  <si>
    <t>UNIV. "SAN PEDRO"</t>
  </si>
  <si>
    <t>210110112324</t>
  </si>
  <si>
    <t>TESORERO</t>
  </si>
  <si>
    <t>40163289</t>
  </si>
  <si>
    <t>1040163289</t>
  </si>
  <si>
    <t>REYES</t>
  </si>
  <si>
    <t>TACZA</t>
  </si>
  <si>
    <t>HENRY ADOLFO</t>
  </si>
  <si>
    <t>CONTABILIDAD</t>
  </si>
  <si>
    <t>0505-2020</t>
  </si>
  <si>
    <t>UNIV. INCA GARCILAZO DE LA VEGA</t>
  </si>
  <si>
    <t>210110112325</t>
  </si>
  <si>
    <t>ASISTENTE SOCIAL</t>
  </si>
  <si>
    <t>REASIGNACION POR INTERES PERSONAL DE: QUISPE RIQUEROS, ILIANA ROSA LEONOR, Resolución Nº 10073-2014</t>
  </si>
  <si>
    <t>10021143</t>
  </si>
  <si>
    <t>1010021143</t>
  </si>
  <si>
    <t>ARIAS</t>
  </si>
  <si>
    <t>HIJAR</t>
  </si>
  <si>
    <t>JULIANA UBALDINA</t>
  </si>
  <si>
    <t>TRABAJO SOCIAL, OTORGADO POR LA UNIV. NACIONAL "FEDERICO VILLARREAL"-2005.</t>
  </si>
  <si>
    <t>LICENCIADO EN TRABAJO SOCIAL</t>
  </si>
  <si>
    <t>210110113325</t>
  </si>
  <si>
    <t>AUDITOR INTERNO</t>
  </si>
  <si>
    <t>07372009</t>
  </si>
  <si>
    <t>1007372009</t>
  </si>
  <si>
    <t>COLLANTES</t>
  </si>
  <si>
    <t>JIMENEZ</t>
  </si>
  <si>
    <t>HAYDEE EMILIA</t>
  </si>
  <si>
    <t>CONTADOR PUBLI CO C.P.C. MAT. 29098-UNIV. INCA GARC. DE LA VEGA</t>
  </si>
  <si>
    <t>210110113327</t>
  </si>
  <si>
    <t>ABOGADO</t>
  </si>
  <si>
    <t>210110110323</t>
  </si>
  <si>
    <t>TECNICO</t>
  </si>
  <si>
    <t>TECNICO ADMINISTRATIVO</t>
  </si>
  <si>
    <t>15583220</t>
  </si>
  <si>
    <t>1015583220</t>
  </si>
  <si>
    <t>SOLORZANO</t>
  </si>
  <si>
    <t>PISCOYA</t>
  </si>
  <si>
    <t>JUAN FRANCISCO</t>
  </si>
  <si>
    <t>TE</t>
  </si>
  <si>
    <t>INSTITUTO SUPERIOR</t>
  </si>
  <si>
    <t>INSTITUTO SUPERIOR TECNOLOGICO PRIVADO "INCITEP"-2011.</t>
  </si>
  <si>
    <t>PROFESIONAL TECNICO EN SECRETARIADO EJECUTIVO - VII CICLO DE CONTABILIDAD-SEDES SAPIENTIAE</t>
  </si>
  <si>
    <t>210110110324</t>
  </si>
  <si>
    <t>SECRETARIA</t>
  </si>
  <si>
    <t>CESE POR FALLECIMIENTO DE: PASTRANA HUAMAN, CARMEN DEL ROSARIO, Resolución Nº 0700</t>
  </si>
  <si>
    <t>70356261</t>
  </si>
  <si>
    <t>1070356261</t>
  </si>
  <si>
    <t>MATEO</t>
  </si>
  <si>
    <t>BLANCO</t>
  </si>
  <si>
    <t>MARIANELA YANINA</t>
  </si>
  <si>
    <t>INSTITUTO CIENTIFICO TECNOLOGICO DEL PERU - INCITEP - 2017</t>
  </si>
  <si>
    <t>PROFESIONAL TECNICO EN SECRETARIADO EJECUTIVO</t>
  </si>
  <si>
    <t>210110111324</t>
  </si>
  <si>
    <t>CESE A SOLICITUD DE: CAZO QUISPE, YENNY MAGALI, Resolución Nº 0380-2016</t>
  </si>
  <si>
    <t>41885520</t>
  </si>
  <si>
    <t>1041885520</t>
  </si>
  <si>
    <t>ROQUE</t>
  </si>
  <si>
    <t>LLACSA</t>
  </si>
  <si>
    <t>TANIA ISABEL</t>
  </si>
  <si>
    <t>INSTITUTO SUPERIOR TECNOLOGICO DEL PERU "INCITEP" -2015</t>
  </si>
  <si>
    <t>PROFESIONAL TECNICO EN SECRETARIADO EJECUTIVO - REGISTRO Nº 233086-A-DDOO</t>
  </si>
  <si>
    <t>210110112320</t>
  </si>
  <si>
    <t>80136860</t>
  </si>
  <si>
    <t>1080136860</t>
  </si>
  <si>
    <t>JARAMILLO</t>
  </si>
  <si>
    <t>BENAVIDES</t>
  </si>
  <si>
    <t>MIRNA ABIGAIL</t>
  </si>
  <si>
    <t>SUPERIOR NO UNIVERSITARIA</t>
  </si>
  <si>
    <t>SECRETARIA EJECUTIVA</t>
  </si>
  <si>
    <t>I.S.T.P. "MARIA DE LOS ANGELES" CIMAS</t>
  </si>
  <si>
    <t>210110112326</t>
  </si>
  <si>
    <t>PROGRAMADOR DE SISTEMAS PAD</t>
  </si>
  <si>
    <t>06887626</t>
  </si>
  <si>
    <t>1006887626</t>
  </si>
  <si>
    <t>FIERRO</t>
  </si>
  <si>
    <t>EDGAR RAUL</t>
  </si>
  <si>
    <t>OTORGADO POR EL INSTITUTO CIENTIFICO TECNOLOGICO DEL PERU -INCITEP</t>
  </si>
  <si>
    <t>PROFESIONAL TECNICO EN COMPUTACION E INFORMATICA</t>
  </si>
  <si>
    <t>210110112327</t>
  </si>
  <si>
    <t>15281000</t>
  </si>
  <si>
    <t>1015281000</t>
  </si>
  <si>
    <t>CULQUE</t>
  </si>
  <si>
    <t>GONZALES</t>
  </si>
  <si>
    <t>AURORA MARYSOL</t>
  </si>
  <si>
    <t>SUPERIOR</t>
  </si>
  <si>
    <t>210110112328</t>
  </si>
  <si>
    <t>CAP RS Nº 208-2001-ED</t>
  </si>
  <si>
    <t>15616228</t>
  </si>
  <si>
    <t>1015616228</t>
  </si>
  <si>
    <t>VEGA</t>
  </si>
  <si>
    <t>INGA</t>
  </si>
  <si>
    <t>WALTER VICTOR</t>
  </si>
  <si>
    <t>210110112329</t>
  </si>
  <si>
    <t>CESE POR FALLECIMIENTO DE: CHAVEZ ALVAREZ, KARL LENIN, Resolución Nº 0694</t>
  </si>
  <si>
    <t>41419640</t>
  </si>
  <si>
    <t>1041419640</t>
  </si>
  <si>
    <t>TUPIA</t>
  </si>
  <si>
    <t>MEZA</t>
  </si>
  <si>
    <t>PEDRO JUAN</t>
  </si>
  <si>
    <t>SENATI DIRECCION ZONAL JUNIN-PASCO</t>
  </si>
  <si>
    <t>TECNICO NIVEL OPERATIVO PROCESADOR DE ALIMENTOS</t>
  </si>
  <si>
    <t>210110113320</t>
  </si>
  <si>
    <t>15598133</t>
  </si>
  <si>
    <t>1015598133</t>
  </si>
  <si>
    <t>MENDOZA</t>
  </si>
  <si>
    <t>CRUZ</t>
  </si>
  <si>
    <t>LICENCIADO EN ADMINISTRACION</t>
  </si>
  <si>
    <t>210110113321</t>
  </si>
  <si>
    <t>41412075</t>
  </si>
  <si>
    <t>1041412075</t>
  </si>
  <si>
    <t>CUZCANO</t>
  </si>
  <si>
    <t>ELIAS</t>
  </si>
  <si>
    <t>GENY MELISA</t>
  </si>
  <si>
    <t>OTORGADO POR -INSTITUTO SUPERIOR TECNOLOGICO PRIVADO "VIVAL"</t>
  </si>
  <si>
    <t>PROFESIONAL TECNICO EN SECRETARIADO EJECUTIVO - Nº 154184-A-PDOO</t>
  </si>
  <si>
    <t>210110113324</t>
  </si>
  <si>
    <t>CHOFER</t>
  </si>
  <si>
    <t>CESE POR FALLECIMIENTO DE: VILCHES GRADOS, DANTE HOMERO, Resolución Nº 0442-2020</t>
  </si>
  <si>
    <t>210110113326</t>
  </si>
  <si>
    <t>CAP. RS.NÂ° 280-2001-ED.</t>
  </si>
  <si>
    <t>08674131</t>
  </si>
  <si>
    <t>1008674131</t>
  </si>
  <si>
    <t>CHUQUICAÑA</t>
  </si>
  <si>
    <t>FERNANDEZ</t>
  </si>
  <si>
    <t>FANNY LAURA</t>
  </si>
  <si>
    <t>TITULO PROFESIONAL DE ABOGADA</t>
  </si>
  <si>
    <t>ABOGADA</t>
  </si>
  <si>
    <t>UNIV. NAC. MAYOR DE "SAN MARCOS"</t>
  </si>
  <si>
    <t>210110113322</t>
  </si>
  <si>
    <t>AUXILIAR</t>
  </si>
  <si>
    <t>TRABAJADOR DE SERVICIO</t>
  </si>
  <si>
    <t>15280334</t>
  </si>
  <si>
    <t>1015280334</t>
  </si>
  <si>
    <t>FLORES</t>
  </si>
  <si>
    <t>FELICITA MARTHA</t>
  </si>
  <si>
    <t>AE</t>
  </si>
  <si>
    <t>SECUNDARIA</t>
  </si>
  <si>
    <t>CERTICADOS CAPACITACIONES INSTALACIONES ELECTRICAS. CEO CANTA</t>
  </si>
  <si>
    <t>SECUNDARIA COMPLETA</t>
  </si>
  <si>
    <t>210110113323</t>
  </si>
  <si>
    <t>ASCENSO ADMINISTRATIVO DE:TUPIA MEZA, PEDRO JUAN, Resolución N° 0481-2018</t>
  </si>
  <si>
    <t>42633434</t>
  </si>
  <si>
    <t>1042633434</t>
  </si>
  <si>
    <t>SILVESTRE</t>
  </si>
  <si>
    <t>HILARIO</t>
  </si>
  <si>
    <t>CARLOS AMADOR</t>
  </si>
  <si>
    <t>ISTP "SABIO NACIONAL ANTUNEZ DE MAYOLO - TELESUP - 2016.</t>
  </si>
  <si>
    <t>PROFESIONAL TECNICO EN COMPUTACION E INFORMATICA- ISTP -TELESUP</t>
  </si>
  <si>
    <t>SANTA ROSA DE QUIVES</t>
  </si>
  <si>
    <t>ESTATAL</t>
  </si>
  <si>
    <t>RURAL 3 / FRONTERA</t>
  </si>
  <si>
    <t>1076710</t>
  </si>
  <si>
    <t>351559</t>
  </si>
  <si>
    <t>UZ011065</t>
  </si>
  <si>
    <t>Inicial - Jardín</t>
  </si>
  <si>
    <t>507</t>
  </si>
  <si>
    <t>131231212329</t>
  </si>
  <si>
    <t>PROFESOR</t>
  </si>
  <si>
    <t>REUBICACION DE PLAZA VACANTE: Resolución Nº 0648-2019</t>
  </si>
  <si>
    <t>1</t>
  </si>
  <si>
    <t>30</t>
  </si>
  <si>
    <t>LACHAQUI</t>
  </si>
  <si>
    <t>MULTIGRADO</t>
  </si>
  <si>
    <t>RURAL 2 / NO FRONTERA</t>
  </si>
  <si>
    <t>0254698</t>
  </si>
  <si>
    <t>351446</t>
  </si>
  <si>
    <t>UZ011020</t>
  </si>
  <si>
    <t>316</t>
  </si>
  <si>
    <t>641131211324</t>
  </si>
  <si>
    <t>REUBICACION Y/O ADECUACION DE PLAZA VACANTE : Resolución Nº 0489-2010</t>
  </si>
  <si>
    <t>43389137</t>
  </si>
  <si>
    <t>1043389137</t>
  </si>
  <si>
    <t>MOSQUERA</t>
  </si>
  <si>
    <t>NIDIA SILVIA</t>
  </si>
  <si>
    <t>2</t>
  </si>
  <si>
    <t>REG. Nº113512-P-DDOO, DADO POR EL I.S.P PRIVADO "PAULO FREIRE"</t>
  </si>
  <si>
    <t>PROFESOR DE EDUCACION INICIAL</t>
  </si>
  <si>
    <t>131121211322</t>
  </si>
  <si>
    <t>AUXILIAR DE EDUCACION</t>
  </si>
  <si>
    <t>REASIGNACION POR INTERES PERSONAL DE:VILCAPOMA PEREZ, ROCIO ETELVINA, Resolución N° 0928-2017</t>
  </si>
  <si>
    <t>E</t>
  </si>
  <si>
    <t>UNIDOCENTE</t>
  </si>
  <si>
    <t>RURAL 2</t>
  </si>
  <si>
    <t>0254847</t>
  </si>
  <si>
    <t>351130</t>
  </si>
  <si>
    <t>UZ011025</t>
  </si>
  <si>
    <t>332</t>
  </si>
  <si>
    <t>631121211324</t>
  </si>
  <si>
    <t>PROFESOR (FUNCIONES DE DIRECTOR)</t>
  </si>
  <si>
    <t>REASIGNACION POR INTERES PERSONAL DE:MEZA ESPINOZA, JULIA LUZ, Resolución NÂ° 0794-2012</t>
  </si>
  <si>
    <t>25806956</t>
  </si>
  <si>
    <t>1025806956</t>
  </si>
  <si>
    <t>CUBA</t>
  </si>
  <si>
    <t>DELGADO</t>
  </si>
  <si>
    <t>MARIA ELENA</t>
  </si>
  <si>
    <t>UNIV. NAC. MAYOR DE SAN MARCOS-2016</t>
  </si>
  <si>
    <t>LICENCIADA EN EDUCACION INICIAL</t>
  </si>
  <si>
    <t>POLIDOCENTE COMPLETO</t>
  </si>
  <si>
    <t>SIN INFORMACION</t>
  </si>
  <si>
    <t>C150205</t>
  </si>
  <si>
    <t>UZ031110</t>
  </si>
  <si>
    <t>CRAEI-LUDOTECA-SANTA ROSA DE QUIVES</t>
  </si>
  <si>
    <t>121221411613</t>
  </si>
  <si>
    <t>RETIRO DEL SERVICIO POR LA 2da. DISPOSICION COMPLEMENTARIA TRANSITORIA Y FINAL LEY Nº 29944 DE: FLORES ARROYO, ELIA MARIA</t>
  </si>
  <si>
    <t>HUAROS</t>
  </si>
  <si>
    <t>RURAL 1 / NO FRONTERA</t>
  </si>
  <si>
    <t>0512780</t>
  </si>
  <si>
    <t>351352</t>
  </si>
  <si>
    <t>UZ011050</t>
  </si>
  <si>
    <t>405</t>
  </si>
  <si>
    <t>161121211322</t>
  </si>
  <si>
    <t>REASIGNACION POR INTERES PERSONAL DE:ESPIRITU HURTADO, MELCHORA, Resolución N° 0638</t>
  </si>
  <si>
    <t>10620646</t>
  </si>
  <si>
    <t>1010620646</t>
  </si>
  <si>
    <t>BENDEZÚ</t>
  </si>
  <si>
    <t>MORÁN</t>
  </si>
  <si>
    <t>JULIA ROSA</t>
  </si>
  <si>
    <t>REG.N° 109273-P-DDOO, I.S.P. PRIVADO "MARIANNE FROSTIG"-2009</t>
  </si>
  <si>
    <t>SAN BUENAVENTURA</t>
  </si>
  <si>
    <t>0525816</t>
  </si>
  <si>
    <t>351470</t>
  </si>
  <si>
    <t>UZ011055</t>
  </si>
  <si>
    <t>441</t>
  </si>
  <si>
    <t>661121211322</t>
  </si>
  <si>
    <t>CESE POR FALLECIMIENTO DE: SILVA IGREDA, ESTHER ALICIA, Resolución Nº 0612-2014</t>
  </si>
  <si>
    <t>42717648</t>
  </si>
  <si>
    <t>1042717648</t>
  </si>
  <si>
    <t>GUZMAN</t>
  </si>
  <si>
    <t>JARA</t>
  </si>
  <si>
    <t>ROSA VIOLETA</t>
  </si>
  <si>
    <t>EDUCACION INICIAL, REG. Nº123284-P-DDOO, OTORGADO POR LA UNIV. ALAS PERUANAS</t>
  </si>
  <si>
    <t>HUAMANTANGA</t>
  </si>
  <si>
    <t>1523042</t>
  </si>
  <si>
    <t>736034</t>
  </si>
  <si>
    <t>UZ091010</t>
  </si>
  <si>
    <t>509</t>
  </si>
  <si>
    <t>811031001512</t>
  </si>
  <si>
    <t>REUBICACION DE PLAZA VACANTE: Resolución Nº 0216-2020</t>
  </si>
  <si>
    <t>1076553</t>
  </si>
  <si>
    <t>351516</t>
  </si>
  <si>
    <t>UZ011061</t>
  </si>
  <si>
    <t>506-2</t>
  </si>
  <si>
    <t>171131211324</t>
  </si>
  <si>
    <t>09644008</t>
  </si>
  <si>
    <t>1009644008</t>
  </si>
  <si>
    <t>MOLINA</t>
  </si>
  <si>
    <t>GAMARRA DE POMA</t>
  </si>
  <si>
    <t>RAQUEL ELSA</t>
  </si>
  <si>
    <t>EDUCACION INICIAL, REG. Nº40329-P-DDOO, OTORGADO POR EL I.S.P. PUBLICO DE EDUCACION INICIAL</t>
  </si>
  <si>
    <t>PROFESORA DE EDUCACION INICIAL</t>
  </si>
  <si>
    <t>271121211323</t>
  </si>
  <si>
    <t>....</t>
  </si>
  <si>
    <t>07669981</t>
  </si>
  <si>
    <t>1007669981</t>
  </si>
  <si>
    <t>DAVILA</t>
  </si>
  <si>
    <t>RIVERA</t>
  </si>
  <si>
    <t>ANA CECILIA</t>
  </si>
  <si>
    <t>ARAHUAY</t>
  </si>
  <si>
    <t>0253039</t>
  </si>
  <si>
    <t>736005</t>
  </si>
  <si>
    <t>UZ012010</t>
  </si>
  <si>
    <t>Primaria</t>
  </si>
  <si>
    <t>20261</t>
  </si>
  <si>
    <t>121131211324</t>
  </si>
  <si>
    <t>PROFESOR - AIP</t>
  </si>
  <si>
    <t>CESE POR LIMITE DE EDAD DE: RAMOS ANDRES, ADELA, Resolución Nº 0537-2016</t>
  </si>
  <si>
    <t>0253203</t>
  </si>
  <si>
    <t>351309</t>
  </si>
  <si>
    <t>UZ012040</t>
  </si>
  <si>
    <t>20279</t>
  </si>
  <si>
    <t>151131211322</t>
  </si>
  <si>
    <t>CESE POR LIMITE DE EDAD DE: GAMONAL VDA. DE ANGULO, GLADYS EUSEBIA, Resolución Nº 0693-2018</t>
  </si>
  <si>
    <t>671121211323</t>
  </si>
  <si>
    <t>REASIGNACION DE PERSONAL DOCENTE : BELLEZA CAMACHO, ONELI MERCEDES, RESOLUCIÃ“N Nº 0254-05</t>
  </si>
  <si>
    <t>21869384</t>
  </si>
  <si>
    <t>1021869384</t>
  </si>
  <si>
    <t>GALINDO</t>
  </si>
  <si>
    <t>GALDOS DE AMORETTI</t>
  </si>
  <si>
    <t>MONICA REBECA</t>
  </si>
  <si>
    <t>0253294</t>
  </si>
  <si>
    <t>351432</t>
  </si>
  <si>
    <t>UZ012070</t>
  </si>
  <si>
    <t>20288</t>
  </si>
  <si>
    <t>181131211619</t>
  </si>
  <si>
    <t>PROFESOR - EDUCACION FISICA</t>
  </si>
  <si>
    <t>70º Disposición Final de la Ley Nº 29289</t>
  </si>
  <si>
    <t>0253344</t>
  </si>
  <si>
    <t>351583</t>
  </si>
  <si>
    <t>UZ012090</t>
  </si>
  <si>
    <t>20293</t>
  </si>
  <si>
    <t>101131212616</t>
  </si>
  <si>
    <t>REASIGNACION POR RACIONALIZACION DE:VELIZ VICTORIANO, JESUS MELCHOR, Resolución N° 0781-2018</t>
  </si>
  <si>
    <t>671121211322</t>
  </si>
  <si>
    <t>REASIGNACION INTER-UGEL DE: SARMIENTO SONCCO, FRANCISCA, Resolución Nº RDUGEL02 Nº5841-09</t>
  </si>
  <si>
    <t>671121211325</t>
  </si>
  <si>
    <t>POR REUBICACION DE PLAZA VACANTE-Resolución Nº: 0131</t>
  </si>
  <si>
    <t>40480502</t>
  </si>
  <si>
    <t>1040480502</t>
  </si>
  <si>
    <t>CARRANZA</t>
  </si>
  <si>
    <t>HUAYANAY</t>
  </si>
  <si>
    <t>CATY CARMEN</t>
  </si>
  <si>
    <t>CERTIFICADO OFICIAL DE CAPACITACION EN OPERATIVIDAD DE MAQUINAS INDUSTRIALES, CEO SAN MARCELO YANGAS</t>
  </si>
  <si>
    <t>0247718</t>
  </si>
  <si>
    <t>351205</t>
  </si>
  <si>
    <t>UZ012120</t>
  </si>
  <si>
    <t>21004</t>
  </si>
  <si>
    <t>131231211329</t>
  </si>
  <si>
    <t>RETIRO DEL SERVICIO POR LA 2da. DISPOSICION COMPLEMENTARIA TRANSITORIA Y FINAL LEY Nº 29944 DE: PALACIOS VALDEZ, HERNAN FRANCISCO</t>
  </si>
  <si>
    <t>1522994</t>
  </si>
  <si>
    <t>735992</t>
  </si>
  <si>
    <t>UZ061040</t>
  </si>
  <si>
    <t>506-7</t>
  </si>
  <si>
    <t>151121711322</t>
  </si>
  <si>
    <t>POR REUBICACION DE PLAZA OCUPADA-Resolución Nº: 0131</t>
  </si>
  <si>
    <t>15283308</t>
  </si>
  <si>
    <t>1006917881</t>
  </si>
  <si>
    <t>VELAZCO</t>
  </si>
  <si>
    <t>ACOSTA</t>
  </si>
  <si>
    <t>ESTHER DEL ROSARIO</t>
  </si>
  <si>
    <t>REG. Nº38353-P-DDOO, DADO POR EL ISPP "Víctor Andrés Belaunde"</t>
  </si>
  <si>
    <t>PROFESORA DE EDUCACIÓN INICIAL</t>
  </si>
  <si>
    <t>131231213322</t>
  </si>
  <si>
    <t>RETIRO DEL SERVICIO POR LA 2da. DISPOSICION COMPLEMENTARIA TRANSITORIA Y FINAL LEY Nº 29944 DE: PEREZ SOSA, MARIA DERY</t>
  </si>
  <si>
    <t>121121011613</t>
  </si>
  <si>
    <t>REUBICACION DE PLAZA VACANTE : Resolución Nº 0165-2005</t>
  </si>
  <si>
    <t>06916148</t>
  </si>
  <si>
    <t>1006916148</t>
  </si>
  <si>
    <t>CARDENAS</t>
  </si>
  <si>
    <t>SUSANA</t>
  </si>
  <si>
    <t>1076751</t>
  </si>
  <si>
    <t>351601</t>
  </si>
  <si>
    <t>UZ012125</t>
  </si>
  <si>
    <t>21004-2</t>
  </si>
  <si>
    <t>631231211328</t>
  </si>
  <si>
    <t>DESIGNACION COMO DIRECTIVO DE I.E. (R.S.G. 1551-2014) DE MUCHA LOPEZ, CARMENCITA SILVIA</t>
  </si>
  <si>
    <t>1523059</t>
  </si>
  <si>
    <t>736072</t>
  </si>
  <si>
    <t>UZ091095</t>
  </si>
  <si>
    <t>508</t>
  </si>
  <si>
    <t>121231211322</t>
  </si>
  <si>
    <t>09657841</t>
  </si>
  <si>
    <t>1009657841</t>
  </si>
  <si>
    <t>COTRINA</t>
  </si>
  <si>
    <t>AQUINO</t>
  </si>
  <si>
    <t>LUZ AURORA</t>
  </si>
  <si>
    <t>EDUCACION INICIAL, REG. Nº51915-P-DDOO, OTORGADO POR LA UNE ENRIQUE GUZMAN Y VALLE-LA CANTUTA</t>
  </si>
  <si>
    <t>601121011322</t>
  </si>
  <si>
    <t>POR REUBICACION DE PLAZA OCUPADA-Resolución Nº: 0591</t>
  </si>
  <si>
    <t>07402009</t>
  </si>
  <si>
    <t>1007402009</t>
  </si>
  <si>
    <t>OLLAGUE</t>
  </si>
  <si>
    <t>YANET MERCEDES</t>
  </si>
  <si>
    <t>1523034</t>
  </si>
  <si>
    <t>736010</t>
  </si>
  <si>
    <t>UZ092127</t>
  </si>
  <si>
    <t>21004-3</t>
  </si>
  <si>
    <t>831231011614</t>
  </si>
  <si>
    <t>CESE POR FALLECIMIENTO DE: SOTO ROMAN, MARGARITA, Resolución Nº 0436-2020</t>
  </si>
  <si>
    <t>0825810</t>
  </si>
  <si>
    <t>708842</t>
  </si>
  <si>
    <t>UZ142135</t>
  </si>
  <si>
    <t>3520 AGROPECUARIO ZAPAN</t>
  </si>
  <si>
    <t>131231212324</t>
  </si>
  <si>
    <t>RETIRO DEL SERVICIO POR LA 2da. DISPOSICION COMPLEMENTARIA TRANSITORIA Y FINAL LEY Nº 29944 DE: CALLUPE ROBLES, RICARDO MANUEL</t>
  </si>
  <si>
    <t>1616424</t>
  </si>
  <si>
    <t>681017</t>
  </si>
  <si>
    <t>UZ061100</t>
  </si>
  <si>
    <t>MARISCAL CHAPERITO</t>
  </si>
  <si>
    <t>741811215714</t>
  </si>
  <si>
    <t>NONAGESIMA SEGUNDA DISPOSICION COMPLEMENTARIA FINAL DE LA LEY Nº 29951 (D.S. NÂ° 006-2013-EF, MEMORANDUM NÂ° 291-2013-MINEDU/SPE-UP)</t>
  </si>
  <si>
    <t>07506049</t>
  </si>
  <si>
    <t>1007506049</t>
  </si>
  <si>
    <t>BRIONES</t>
  </si>
  <si>
    <t>HUIZA</t>
  </si>
  <si>
    <t>LOURDES YOBANY</t>
  </si>
  <si>
    <t>REG. Nº40154-P-DDOO, DADO POR EL I.S.P.P "Víctor Andrés Belaunde"</t>
  </si>
  <si>
    <t>0254664</t>
  </si>
  <si>
    <t>351125</t>
  </si>
  <si>
    <t>UZ011005</t>
  </si>
  <si>
    <t>Inicial - Cuna-jardín</t>
  </si>
  <si>
    <t>313</t>
  </si>
  <si>
    <t>61E121211327</t>
  </si>
  <si>
    <t>DIRECTOR I.E.</t>
  </si>
  <si>
    <t>10740442</t>
  </si>
  <si>
    <t>1010740442</t>
  </si>
  <si>
    <t>BERTHA DORIS</t>
  </si>
  <si>
    <t>DESIGNACION COMO DIRECTIVO DE I.E (R.M. N° 318-2018)</t>
  </si>
  <si>
    <t>171131211322</t>
  </si>
  <si>
    <t>181131211322</t>
  </si>
  <si>
    <t>REASIGNACION POR INTERES PERSONAL DE:DELGADILLO HUAMAN, ISABET, Resolución N° 0749-2018</t>
  </si>
  <si>
    <t>1359983</t>
  </si>
  <si>
    <t>736053</t>
  </si>
  <si>
    <t>UZ017020</t>
  </si>
  <si>
    <t>Básica Alternativa-Avanzado</t>
  </si>
  <si>
    <t>CEBA - GABRIEL MORENO</t>
  </si>
  <si>
    <t>101131212322</t>
  </si>
  <si>
    <t>REUBICACION DE PLAZA VACANTE: Resolución Nº 0216</t>
  </si>
  <si>
    <t>2 HRS EDUCACION FISICA, 14 HRS EDUCACION PARA EL TRABAJO, 1 HRS ACOMPAÑAMIENTO A ESTUDIANTES, 1 HRS DESARROLLO DE TALLERES GIA, 1 HRS PLANIFICACION CURRICULAR, 1 HRS ELABORACION DE MATERIALES EDUCATIVOS, 1 HRS REVISION Y CALIFICACION DE ACTIVIDADES,</t>
  </si>
  <si>
    <t>681131211323</t>
  </si>
  <si>
    <t>REUBICACION Y/O ADECUACION DE PLAZA VACANTE : Resolución Nº 0001-2010</t>
  </si>
  <si>
    <t>10618879</t>
  </si>
  <si>
    <t>1010618879</t>
  </si>
  <si>
    <t>DAMIAN</t>
  </si>
  <si>
    <t>FALCON</t>
  </si>
  <si>
    <t>EVA ELIDA</t>
  </si>
  <si>
    <t>ESPECIALIDAD DE EDUCACION INICIAL</t>
  </si>
  <si>
    <t>I.S.T. "RAUL PORRAS BARRENECHEA"</t>
  </si>
  <si>
    <t>151121211613</t>
  </si>
  <si>
    <t>REUBICACION Y/O ADECUACION DE PLAZA VACANTE : Resolución Nº 001-2010</t>
  </si>
  <si>
    <t>09990856</t>
  </si>
  <si>
    <t>1009990856</t>
  </si>
  <si>
    <t>MOSQUITO</t>
  </si>
  <si>
    <t>HUAMAN</t>
  </si>
  <si>
    <t>HEVERICA CONSUELO</t>
  </si>
  <si>
    <t>LEY 30493</t>
  </si>
  <si>
    <t>REG. Nº85005-P-DDOO, OTORGADO POR EL I.S.P. PRIVADO NELSON ROCKEFELLER</t>
  </si>
  <si>
    <t>PROFESORA DE EDUCACION PRIMARIA</t>
  </si>
  <si>
    <t>171121211324</t>
  </si>
  <si>
    <t>REUBICACION Y/O ADECUACION DE PLAZA VACANTE : Resolución Nº 0404-2010</t>
  </si>
  <si>
    <t>40494716</t>
  </si>
  <si>
    <t>1040494716</t>
  </si>
  <si>
    <t>VILCAPOMA</t>
  </si>
  <si>
    <t>PEREZ</t>
  </si>
  <si>
    <t>ROCIO ETELVINA</t>
  </si>
  <si>
    <t>REG. Nº74994-P-DDOO, OTORGADO POR EL I.S.P. PRIVADO "VICTOR ANDRES BELAUNDE"</t>
  </si>
  <si>
    <t>611121211322</t>
  </si>
  <si>
    <t>REASIGNACION POR INTERES PERSONAL DE: HUAMANYAURI PASTRANA, JANET PATRICIA, Resolución Nº 11876-2019</t>
  </si>
  <si>
    <t>611121211325</t>
  </si>
  <si>
    <t>CESE DE PERSONAL NOMBRADO : OSORIO ROJAS, VILMA ROSA, Resolución Nº 0155-2006</t>
  </si>
  <si>
    <t>15280595</t>
  </si>
  <si>
    <t>1015280595</t>
  </si>
  <si>
    <t>BRINGAS</t>
  </si>
  <si>
    <t>WALTER EUGENIO</t>
  </si>
  <si>
    <t>AD</t>
  </si>
  <si>
    <t>611121211326</t>
  </si>
  <si>
    <t>CESE A SOLICITUD DE: OSORIO HUAMAN, GIOVANA MARIELA, Resolución Nº 0048-2013</t>
  </si>
  <si>
    <t>42835253</t>
  </si>
  <si>
    <t>1042835253</t>
  </si>
  <si>
    <t>MIGUEL ANGEL</t>
  </si>
  <si>
    <t>CARPINTERIA METALICA -SENATI -LIMA-CALLAO,</t>
  </si>
  <si>
    <t>SECUNDARIA COMPLETA-CAPACITACIONES TECNICAS</t>
  </si>
  <si>
    <t>0254672</t>
  </si>
  <si>
    <t>351272</t>
  </si>
  <si>
    <t>UZ011010</t>
  </si>
  <si>
    <t>314</t>
  </si>
  <si>
    <t>121121211324</t>
  </si>
  <si>
    <t>07116112</t>
  </si>
  <si>
    <t>1007116112</t>
  </si>
  <si>
    <t>BOHORQUEZ</t>
  </si>
  <si>
    <t>AMAYA</t>
  </si>
  <si>
    <t>NORMA ROSA</t>
  </si>
  <si>
    <t>611201911613</t>
  </si>
  <si>
    <t>REASIGNACION POR INTERES PERSONAL DE: ESPINO CAMPOS, LICETH CAROLINA, Resolución Nº 7307-2015-UGEL05</t>
  </si>
  <si>
    <t>43044183</t>
  </si>
  <si>
    <t>1043044183</t>
  </si>
  <si>
    <t>PAGAN</t>
  </si>
  <si>
    <t>CRISPIN</t>
  </si>
  <si>
    <t>ROSA ELENA</t>
  </si>
  <si>
    <t>DADO POR LA UNIV. NAC. DE EDUCACION E.G.V. - 2017</t>
  </si>
  <si>
    <t>LICENCIADO EN EDUCACION - EDUCACION INICIAL</t>
  </si>
  <si>
    <t>121121211322</t>
  </si>
  <si>
    <t>REUBICACION DE PLAZA OCUPADA: Resolución Nº R.D.R. Nº00102-2011</t>
  </si>
  <si>
    <t>08563439</t>
  </si>
  <si>
    <t>1008563439</t>
  </si>
  <si>
    <t>BOCANEGRA</t>
  </si>
  <si>
    <t>VILCACHAGUA</t>
  </si>
  <si>
    <t>LINDA IRENE</t>
  </si>
  <si>
    <t>OTORGADO POR LA UNIVERSIDAD DE SAN MARTIN DE PORRES</t>
  </si>
  <si>
    <t>LICENCIADA EN TRABAJO SOCIAL</t>
  </si>
  <si>
    <t>1076637</t>
  </si>
  <si>
    <t>351521</t>
  </si>
  <si>
    <t>UZ011070</t>
  </si>
  <si>
    <t>506-4</t>
  </si>
  <si>
    <t>18R121211324</t>
  </si>
  <si>
    <t>REASIGNACION POR INTERES PERSONAL DE: SANTA CRUZ SALAZAR, DIANA ISABEL, Resolución Nº 015152-2016</t>
  </si>
  <si>
    <t>40444223</t>
  </si>
  <si>
    <t>1040444223</t>
  </si>
  <si>
    <t>MORALES</t>
  </si>
  <si>
    <t>PALPAN</t>
  </si>
  <si>
    <t>GISELLA EVELYN</t>
  </si>
  <si>
    <t>131181211324</t>
  </si>
  <si>
    <t>4 HRS EDUCACION RELIGIOSA, 2 HRS EDUCACION FISICA, 18 HRS MATEMATICA, 1 HRS ACOMPAÑAMIENTO A ESTUDIANTES, 1 HRS DESARROLLO DE TALLERES GIA, 1 HRS PLANIFICACION CURRICULAR, 1 HRS ELABORACION DE MATERIALES EDUCATIVOS, 1 HRS REVISION Y CALIFICACION DE A</t>
  </si>
  <si>
    <t>271121211324</t>
  </si>
  <si>
    <t>1076918</t>
  </si>
  <si>
    <t>736067</t>
  </si>
  <si>
    <t>UZ018020</t>
  </si>
  <si>
    <t>Básica Especial-Primaria</t>
  </si>
  <si>
    <t>131191211323</t>
  </si>
  <si>
    <t>REASIGNACION INTER-UGEL DE: CAJAHUARINGA SANTISTEBAN, JOSEFINA FANNY, Resolución Nº 06016-2009</t>
  </si>
  <si>
    <t>1076678</t>
  </si>
  <si>
    <t>351535</t>
  </si>
  <si>
    <t>UZ011075</t>
  </si>
  <si>
    <t>506-5 NIÑO JESUS</t>
  </si>
  <si>
    <t>371121211322</t>
  </si>
  <si>
    <t>REASIGNACION POR INTERES PERSONAL DE: SANTOS ZAMORA, NORMA EMPERATRIZ, Resolución Nº 007952-2016</t>
  </si>
  <si>
    <t>44069717</t>
  </si>
  <si>
    <t>1044069717</t>
  </si>
  <si>
    <t>VILLAFUERTE</t>
  </si>
  <si>
    <t>CHOQUEPUMA</t>
  </si>
  <si>
    <t>DAYSY JENNIFFER</t>
  </si>
  <si>
    <t>EDUCACION INICIAL, OTORGADO POR LA UNIVERSIDAD NACIONAL "FEDERICO VILLLAREAL"</t>
  </si>
  <si>
    <t>BACHILLER EN EDUCACION</t>
  </si>
  <si>
    <t>681121211322</t>
  </si>
  <si>
    <t>DESTAQUE COMO ESPECIALISTA DE AGP, DE LIDUVINA CAPCHA HIDALGO, RD.0355-05</t>
  </si>
  <si>
    <t>15281541</t>
  </si>
  <si>
    <t>1015281541</t>
  </si>
  <si>
    <t>CAPCHA</t>
  </si>
  <si>
    <t>HIDALGO</t>
  </si>
  <si>
    <t>LIDUVINA</t>
  </si>
  <si>
    <t>131231211322</t>
  </si>
  <si>
    <t>631121211615</t>
  </si>
  <si>
    <t>REUBICACION DE PLAZA VACANTE: Resolución Nº 0809-2015-UGEL12</t>
  </si>
  <si>
    <t>681121211323</t>
  </si>
  <si>
    <t>CAP-RS.NÂ° 208-2001-ED.</t>
  </si>
  <si>
    <t>1076991</t>
  </si>
  <si>
    <t>351540</t>
  </si>
  <si>
    <t>UZ011080</t>
  </si>
  <si>
    <t>506-6</t>
  </si>
  <si>
    <t>121121211323</t>
  </si>
  <si>
    <t>REUBICACION DE PLAZA VACANTE: Resolución Nº 0584-2012</t>
  </si>
  <si>
    <t>40707081</t>
  </si>
  <si>
    <t>1040707081</t>
  </si>
  <si>
    <t>VARGAS</t>
  </si>
  <si>
    <t>RUCANO</t>
  </si>
  <si>
    <t>GIULIANNA JANETH</t>
  </si>
  <si>
    <t>131121211323</t>
  </si>
  <si>
    <t>REUBICACION DE PLAZA VACANTE: Resolución Nº 0055-2017</t>
  </si>
  <si>
    <t>42242076</t>
  </si>
  <si>
    <t>1042242076</t>
  </si>
  <si>
    <t>HERRERA</t>
  </si>
  <si>
    <t>BARCENES</t>
  </si>
  <si>
    <t>YUBITZA BEBERLY</t>
  </si>
  <si>
    <t>161131211325</t>
  </si>
  <si>
    <t>RURAL 1</t>
  </si>
  <si>
    <t>1231489</t>
  </si>
  <si>
    <t>UZ013010</t>
  </si>
  <si>
    <t>Secundaria</t>
  </si>
  <si>
    <t>APOSTOL SANTIAGO</t>
  </si>
  <si>
    <t>121141211324</t>
  </si>
  <si>
    <t>CESE A SOLICITUD DE: ICOCHEA RIQUEROS, DARLENE PAOLA, Resolución Nº 0342-2020</t>
  </si>
  <si>
    <t>B</t>
  </si>
  <si>
    <t>16 HRS EDUCACION PARA EL TRABAJO, 6 HRS DESARROLLO PERSONAL, CIUDADANIA Y CIVICA, 2 HRS ATENCION A ESTUDIANTES, 1 HRS ATENCION A PADRES, 1 HRS TRABAJO COLEGIADO, 4 HRS TUTORIA Y ORIENTACION EDUCATIVA</t>
  </si>
  <si>
    <t>191121211324</t>
  </si>
  <si>
    <t>REAS. INTER-USE DE CORTEZ AGUADO, MARLENE ANA RD 127-03-USE.02</t>
  </si>
  <si>
    <t>ENCARGATURA</t>
  </si>
  <si>
    <t>0217778</t>
  </si>
  <si>
    <t>351187</t>
  </si>
  <si>
    <t>UZ013200</t>
  </si>
  <si>
    <t>GABRIEL MORENO</t>
  </si>
  <si>
    <t>111341211322</t>
  </si>
  <si>
    <t>REASIGNACION POR INTERES PERSONAL DE: VILLANUEVA ARQUINIGO, ROSA ISABEL, Resolución Nº 7156-2018</t>
  </si>
  <si>
    <t>26 HRS CIENCIA TECNOLOGIA Y AMBIENTE-JEC, 1 HRS ATENCION A FAMILIAS - JEC, 1 HRS ELABORACION/REAJUSTE DE MATERIALES -JEC, 2 HRS TRABAJO COLEGIADO DE AREA CURRICULAR-JEC</t>
  </si>
  <si>
    <t>111341212320</t>
  </si>
  <si>
    <t>CESE POR LIMITE DE EDAD DE: CARHUAMACA RIVERA, FELIX, Resolución Nº 0537-2019</t>
  </si>
  <si>
    <t>24 HRS DESARROLLO PERSONAL, CIUDADANIA Y CIVICA, 2 HRS TUTORIA Y ORIENTACION EDUCATIVA-JEC, 1 HRS ATENCION A FAMILIAS - JEC, 1 HRS ELABORACION/REAJUSTE DE MATERIALES -JEC, 2 HRS TRABAJO COLEGIADO DE AREA CURRICULAR-JEC</t>
  </si>
  <si>
    <t>0583815</t>
  </si>
  <si>
    <t>UZ013205</t>
  </si>
  <si>
    <t>NUESTRA SENORA DEL CARMEN</t>
  </si>
  <si>
    <t>611341211326</t>
  </si>
  <si>
    <t>REASIGNACION POR INTERES PERSONAL DE : CHIHUAN BALBIN, WILMER (R-2020)</t>
  </si>
  <si>
    <t>25 HRS CIENCIA Y TECNOLOGIA, 2 HRS ATENCION A ESTUDIANTES, 1 HRS ATENCION A PADRES, 2 HRS TRABAJO COLEGIADO</t>
  </si>
  <si>
    <t>181121211322</t>
  </si>
  <si>
    <t>REUBICACION DE PLAZA VACANTE: Resolución Nº 0801-2018</t>
  </si>
  <si>
    <t>191121211323</t>
  </si>
  <si>
    <t>30505721</t>
  </si>
  <si>
    <t>1030505721</t>
  </si>
  <si>
    <t>CARI</t>
  </si>
  <si>
    <t>AGUILAR</t>
  </si>
  <si>
    <t>FRIDA FLOR</t>
  </si>
  <si>
    <t>OTORGADO POR LA UNIVERSIDAD NACIONAL DEL ALTIPLANO</t>
  </si>
  <si>
    <t>BACHILLER EN CIENCIAS DE LA EDUCACION</t>
  </si>
  <si>
    <t>611201911612</t>
  </si>
  <si>
    <t>REASIGNACION POR UNIDAD FAMILIAR DE: ACARO ORTEGA, BENEDICTA, Resolución Nº 005136-2016</t>
  </si>
  <si>
    <t>611341212323</t>
  </si>
  <si>
    <t>REASIGNACION POR INTERES PERSONAL DE : MANRIQUE FLORES, SONIA MARIBEL (R-2020)</t>
  </si>
  <si>
    <t>15 HRS CIENCIAS SOCIALES, 3 HRS DESARROLLO PERSONAL, CIUDADANIA Y CIVICA, 2 HRS ATENCION A ESTUDIANTES, 1 HRS ATENCION A PADRES, 1 HRS TRABAJO COLEGIADO, 6 HRS ARTE Y CULTURA, 2 HRS TUTORIA Y ORIENTACION EDUCATIVA</t>
  </si>
  <si>
    <t>URBANO / NO FRONTERA</t>
  </si>
  <si>
    <t>0562504</t>
  </si>
  <si>
    <t>UZ141090</t>
  </si>
  <si>
    <t>355</t>
  </si>
  <si>
    <t>191131211325</t>
  </si>
  <si>
    <t>15283764</t>
  </si>
  <si>
    <t>1015283764</t>
  </si>
  <si>
    <t>TRINIDAD</t>
  </si>
  <si>
    <t>NOELIA ABILIA</t>
  </si>
  <si>
    <t>211021001513</t>
  </si>
  <si>
    <t>REASIGNACION POR INTERES PERSONAL DE: ARNERO FLORES, DANILA YSABEL, Resolución Nº 000813-2012</t>
  </si>
  <si>
    <t>15282578</t>
  </si>
  <si>
    <t>1015282578</t>
  </si>
  <si>
    <t>JULIA LUZ</t>
  </si>
  <si>
    <t>RURAL 3</t>
  </si>
  <si>
    <t>0523019</t>
  </si>
  <si>
    <t>UZ013210</t>
  </si>
  <si>
    <t>SANTA ROSA DE YANGAS</t>
  </si>
  <si>
    <t>REASIGNACION POR UNIDAD FAMILIAR DE: BANDAN FRANCO, ROMULO VICTOR, Resolución Nº 001821-2012</t>
  </si>
  <si>
    <t>101121521616</t>
  </si>
  <si>
    <t>211021001514</t>
  </si>
  <si>
    <t>CESE DE ROSARIO ISABEL GRANADOS DELGADO, RDU.04 Nº 1988-98</t>
  </si>
  <si>
    <t>06917686</t>
  </si>
  <si>
    <t>1006917686</t>
  </si>
  <si>
    <t>POLICARPO</t>
  </si>
  <si>
    <t>EDUARDA ADELA</t>
  </si>
  <si>
    <t>PEDAGOGICO</t>
  </si>
  <si>
    <t>ESPECIALIDAD DE EDUCACION INICIAL Y PRIMARIA</t>
  </si>
  <si>
    <t>UNIV. "SAN MARTIN DE PORRES"</t>
  </si>
  <si>
    <t>211021001512</t>
  </si>
  <si>
    <t>CESE POR LIMITE DE EDAD DE: FUERTES YCOCHEA, ANDRES ROBERTO, Resolución Nº 0366-2019</t>
  </si>
  <si>
    <t>46794620</t>
  </si>
  <si>
    <t>1046794620</t>
  </si>
  <si>
    <t>CHAUPIS</t>
  </si>
  <si>
    <t>ESTEBAN JESUS</t>
  </si>
  <si>
    <t>ESPECIALIDAD DE ADMINISTRACION INDUSTRIAL</t>
  </si>
  <si>
    <t>CON ESTUDIOS NO PEDAGOGICOS NO CONCLUIDOS</t>
  </si>
  <si>
    <t>0512-2020</t>
  </si>
  <si>
    <t>SENATI</t>
  </si>
  <si>
    <t>0599001</t>
  </si>
  <si>
    <t>708823</t>
  </si>
  <si>
    <t>UZ141095</t>
  </si>
  <si>
    <t>367</t>
  </si>
  <si>
    <t>121221411612</t>
  </si>
  <si>
    <t>40986337</t>
  </si>
  <si>
    <t>1040986337</t>
  </si>
  <si>
    <t>RAMON</t>
  </si>
  <si>
    <t>YESICA EMPERATRIZ</t>
  </si>
  <si>
    <t>EDUCACIÒN INICIAL</t>
  </si>
  <si>
    <t>LICENCIADA EN  EDUCACIÓN INICIAL</t>
  </si>
  <si>
    <t>151121211322</t>
  </si>
  <si>
    <t>43960033</t>
  </si>
  <si>
    <t>1043960033</t>
  </si>
  <si>
    <t>TRIGOS</t>
  </si>
  <si>
    <t>KATHERINE ODALIS</t>
  </si>
  <si>
    <t>121341211322</t>
  </si>
  <si>
    <t>REASIGNACION POR INTERES PERSONAL DE: NUEVO RODRIGUEZ, EDITA MELISENDA, Resolución Nº 003293-2016-UGEL-J.</t>
  </si>
  <si>
    <t>601121521612</t>
  </si>
  <si>
    <t>REASIGNACION POR UNIDAD FAMILIAR DE: FUENTES RIVERA FLORES, KEYLA, Resolución Nº 5367-2015</t>
  </si>
  <si>
    <t>10742843</t>
  </si>
  <si>
    <t>1010742843</t>
  </si>
  <si>
    <t>VADILLO</t>
  </si>
  <si>
    <t>HURTADO</t>
  </si>
  <si>
    <t>MILAGROS CRISTINA</t>
  </si>
  <si>
    <t>REG. Nº68471-P-DDOO, DADO POR EL Instituto Superior Pedagógico Público de Educación Inicial</t>
  </si>
  <si>
    <t>311021001513</t>
  </si>
  <si>
    <t>REASIGNACION POR INTERES PERSONAL DE: LEON MASGO, MARLENI PATRICIA, Resolución Nº 13082-2016-UGEL.04</t>
  </si>
  <si>
    <t>651121211324</t>
  </si>
  <si>
    <t>311021001515</t>
  </si>
  <si>
    <t>REUBICACION DE PLAZA VACANTE, R.D. 0165-2005</t>
  </si>
  <si>
    <t>15842607</t>
  </si>
  <si>
    <t>1015842607</t>
  </si>
  <si>
    <t>ROSALES</t>
  </si>
  <si>
    <t>RIMAC</t>
  </si>
  <si>
    <t>WILLIAM FLORENCIO</t>
  </si>
  <si>
    <t>ESTUDIANTE</t>
  </si>
  <si>
    <t>0703587</t>
  </si>
  <si>
    <t>708818</t>
  </si>
  <si>
    <t>UZ141100</t>
  </si>
  <si>
    <t>864</t>
  </si>
  <si>
    <t>111221521612</t>
  </si>
  <si>
    <t>REASIGNACION POR INTERES PERSONAL DE: ZARATE BRICEÑO, YLIANA KARIM, Resolución Nº 164-2016-UGEL 01 - SJM</t>
  </si>
  <si>
    <t>15289429</t>
  </si>
  <si>
    <t>1015289429</t>
  </si>
  <si>
    <t>CHIRRE</t>
  </si>
  <si>
    <t>ALVARADO</t>
  </si>
  <si>
    <t>VIOLETA ESTEFANIA</t>
  </si>
  <si>
    <t>121341212326</t>
  </si>
  <si>
    <t>ENCARGATURA DE:CARDENAS GAONA, CARLOS ENRIQUE, Resolución Nº RDR N° 000770-2020</t>
  </si>
  <si>
    <t>POR REEMPLAZO</t>
  </si>
  <si>
    <t>4 HRS DESARROLLO PERSONAL, CIUDADANIA Y CIVICA, 20 HRS CIENCIAS SOCIALES - JEC, 2 HRS TUTORIA Y ORIENTACION EDUCATIVA-JEC, 1 HRS ATENCION A FAMILIAS - JEC, 2 HRS ELABORACION/REAJUSTE DE MATERIALES -JEC, 2 HRS TRABAJO COLEGIADO DE AREA CURRICULAR-JEC,</t>
  </si>
  <si>
    <t>RDR N° 000770-2020</t>
  </si>
  <si>
    <t>621131211323</t>
  </si>
  <si>
    <t>REASIGNACION POR UNIDAD FAMILIAR DE: LAGOS ZUTA, LEYLA MARINA, Resolución Nº 13714-2017-UGEL.04</t>
  </si>
  <si>
    <t>41053711</t>
  </si>
  <si>
    <t>1041053711</t>
  </si>
  <si>
    <t>BRAÑES</t>
  </si>
  <si>
    <t>GUTIERREZ</t>
  </si>
  <si>
    <t>PATRICIA</t>
  </si>
  <si>
    <t>651131211323</t>
  </si>
  <si>
    <t>40687932</t>
  </si>
  <si>
    <t>1040687932</t>
  </si>
  <si>
    <t>MELCHORA</t>
  </si>
  <si>
    <t>REG. Nº95015-P-DDOO, DADO POR LA U.N.E."Enrique Guzmán y Valle" - La Cantuta</t>
  </si>
  <si>
    <t>0685586</t>
  </si>
  <si>
    <t>351210</t>
  </si>
  <si>
    <t>UZ013220</t>
  </si>
  <si>
    <t>AGROPECUARIO INDUSTRIAL 09</t>
  </si>
  <si>
    <t>131341211320</t>
  </si>
  <si>
    <t>REASIGNACION POR UNIDAD FAMILIAR DE : REMUZGO BALTAZAR, WALTER (R-2020)</t>
  </si>
  <si>
    <t>23 HRS MATEMATICA, 2 HRS ATENCION A ESTUDIANTES, 1 HRS ATENCION A PADRES, 2 HRS TRABAJO COLEGIADO, 2 HRS TUTORIA Y ORIENTACION EDUCATIVA</t>
  </si>
  <si>
    <t>161121211323</t>
  </si>
  <si>
    <t>REASIGNACION POR UNIDAD FAMILIAR DE: MOLINA CAJAVILCA, OLGA DELIA, Resolución Nº 13356-2018</t>
  </si>
  <si>
    <t>511021001512</t>
  </si>
  <si>
    <t>REASIGNACION POR UNIDAD FAMILIAR DE: COLAN GARCIA, MAGALY KARINA, Resolución Nº 000963-2013</t>
  </si>
  <si>
    <t>601121011613</t>
  </si>
  <si>
    <t>REASIGNACION POR INTERES PERSONAL DE: ENRIQUEZ MORA, HILDA MARISOL, Resolución Nº 014339-2016</t>
  </si>
  <si>
    <t>511021001514</t>
  </si>
  <si>
    <t>CESE A SOLICITUD DE: VILCA GUTIERREZ, MARIA ELENA, Resolución Nº 0401-2016</t>
  </si>
  <si>
    <t>41812264</t>
  </si>
  <si>
    <t>1041812264</t>
  </si>
  <si>
    <t>MARILYN PAOLA</t>
  </si>
  <si>
    <t>QUINTO DE SECUNDARIA</t>
  </si>
  <si>
    <t>CERTIFICADO EN MANTENIMIENTO DE LOCALES ESCOLARES</t>
  </si>
  <si>
    <t>CON QUINTO DE SECUNDARIA</t>
  </si>
  <si>
    <t>0513-2020</t>
  </si>
  <si>
    <t>121131211615</t>
  </si>
  <si>
    <t>REASIGNACION POR UNIDAD FAMILIAR DE : MUCHA LOPEZ, CARMENCITA SILVIA (R-2020)</t>
  </si>
  <si>
    <t>15280032</t>
  </si>
  <si>
    <t>1015280032</t>
  </si>
  <si>
    <t>VERAMENDI</t>
  </si>
  <si>
    <t>GRIJALVA</t>
  </si>
  <si>
    <t>EDWIN</t>
  </si>
  <si>
    <t>1217389</t>
  </si>
  <si>
    <t>351192</t>
  </si>
  <si>
    <t>UZ013230</t>
  </si>
  <si>
    <t>DIGNO MAESTRO</t>
  </si>
  <si>
    <t>141341211324</t>
  </si>
  <si>
    <t>REASIGNACION POR INTERES PERSONAL DE:CASTILLA MOSQUITO, EDY JEAN PAUL, Resolución N° 0748-2018</t>
  </si>
  <si>
    <t>12 HRS EDUCACION FISICA, 3 HRS ATENCION A ESTUDIANTES, 1 HRS ATENCION A PADRES, 2 HRS TRABAJO COLEGIADO, 10 HRS ARTE Y CULTURA, 2 HRS TUTORIA Y ORIENTACION EDUCATIVA</t>
  </si>
  <si>
    <t>611341212324</t>
  </si>
  <si>
    <t>REASIGNACION POR INTERES PERSONAL DE:PILLHUAMAN CAÑA, DOMINGA ALEJANDRINA, Resolución N° 0754</t>
  </si>
  <si>
    <t>20 HRS COMUNICACION, 2 HRS EDUCACION PARA EL TRABAJO, 3 HRS ATENCION A ESTUDIANTES, 1 HRS ATENCION A PADRES, 2 HRS TRABAJO COLEGIADO, 2 HRS TUTORIA Y ORIENTACION EDUCATIVA</t>
  </si>
  <si>
    <t>0514885</t>
  </si>
  <si>
    <t>UZ143245</t>
  </si>
  <si>
    <t>15EV01709474</t>
  </si>
  <si>
    <t>OFICIO N° 153-2017-MINEDU/SPE-OPEP-UPP</t>
  </si>
  <si>
    <t>LEY 30328</t>
  </si>
  <si>
    <t>22 HRS MATEMATICA, 2 HRS ATENCION A ESTUDIANTES, 1 HRS ATENCION A PADRES, 1 HRS TRABAJO COLEGIADO, 4 HRS TUTORIA Y ORIENTACION EDUCATIVA</t>
  </si>
  <si>
    <t>0253054</t>
  </si>
  <si>
    <t>351248</t>
  </si>
  <si>
    <t>UZ012015</t>
  </si>
  <si>
    <t>20263</t>
  </si>
  <si>
    <t>621131211322</t>
  </si>
  <si>
    <t>10425531</t>
  </si>
  <si>
    <t>1010425531</t>
  </si>
  <si>
    <t>LAZO</t>
  </si>
  <si>
    <t>NAVARRO</t>
  </si>
  <si>
    <t>GUILLERMO</t>
  </si>
  <si>
    <t>0253120</t>
  </si>
  <si>
    <t>351154</t>
  </si>
  <si>
    <t>UZ012020</t>
  </si>
  <si>
    <t>20271</t>
  </si>
  <si>
    <t>131131211322</t>
  </si>
  <si>
    <t>15280172</t>
  </si>
  <si>
    <t>1015280172</t>
  </si>
  <si>
    <t>RUIZ</t>
  </si>
  <si>
    <t>AUGUSTO BERNARDINO</t>
  </si>
  <si>
    <t>131131211615</t>
  </si>
  <si>
    <t>REUBICACION Y/O ADECUACION DE PLAZA VACANTE : Resolución Nº 0307-2008</t>
  </si>
  <si>
    <t>15289005</t>
  </si>
  <si>
    <t>1015289005</t>
  </si>
  <si>
    <t>MAURA ANGELICA</t>
  </si>
  <si>
    <t>CAPACITACIONES TECNICAS INSTALACION DE CIRCUITOS ELECTRICOS</t>
  </si>
  <si>
    <t>EGRESADO EN EDUCACION</t>
  </si>
  <si>
    <t>0253153</t>
  </si>
  <si>
    <t>351168</t>
  </si>
  <si>
    <t>UZ012025</t>
  </si>
  <si>
    <t>20274</t>
  </si>
  <si>
    <t>631131211323</t>
  </si>
  <si>
    <t>REASIGNACION POR INTERES PERSONAL DE:YACHACHIN ROJAS, FIDENCIO, Resolución N° 0694-2016</t>
  </si>
  <si>
    <t>42057004</t>
  </si>
  <si>
    <t>1042057004</t>
  </si>
  <si>
    <t>MARCA</t>
  </si>
  <si>
    <t>GARRIAZO</t>
  </si>
  <si>
    <t>MIRIAM MONICA</t>
  </si>
  <si>
    <t>EDUCACIÓN PRIMARIA - REG. Nº000253-P-DRELP, I.S.P. PRIVADO "SAN FRANCISCO DE ASIS" - 2010</t>
  </si>
  <si>
    <t>PROFESOR DE EDUCACION PRIMARIA</t>
  </si>
  <si>
    <t>631131211324</t>
  </si>
  <si>
    <t>REASIGNACION POR INTERES PERSONAL DE:VALLEJO AGÜERO, LILA, Resolución N° 0694-2016</t>
  </si>
  <si>
    <t>40996682</t>
  </si>
  <si>
    <t>1040996682</t>
  </si>
  <si>
    <t>INFANTES</t>
  </si>
  <si>
    <t>PAUL ABRAHAM</t>
  </si>
  <si>
    <t>EDUCACION PRIMARIA, REG. Nº88207-P-DDOO, OTORGADO POR EL I.S.P. PRIVADO "SAN MARCOS" 2005</t>
  </si>
  <si>
    <t>0253161</t>
  </si>
  <si>
    <t>351173</t>
  </si>
  <si>
    <t>UZ012030</t>
  </si>
  <si>
    <t>20275</t>
  </si>
  <si>
    <t>141131211324</t>
  </si>
  <si>
    <t>REASIGNACION DE : MUCHA LOPEZ, CARMENCITA SILVIA, Resolución Nº 0666-2007</t>
  </si>
  <si>
    <t>15289637</t>
  </si>
  <si>
    <t>1015289637</t>
  </si>
  <si>
    <t>MARIA OTILIA</t>
  </si>
  <si>
    <t>REG. Nº62450-P-DDOO, DADO POR EL IES "SAN JUAN BOSCO"</t>
  </si>
  <si>
    <t>141131211327</t>
  </si>
  <si>
    <t>REASIGNACION POR INTERES PERSONAL DE:DELGADILLO HUAMAN, ISABET, Resolución N° 0638</t>
  </si>
  <si>
    <t>41184892</t>
  </si>
  <si>
    <t>1041184892</t>
  </si>
  <si>
    <t>CALDERON</t>
  </si>
  <si>
    <t>LIZBETH</t>
  </si>
  <si>
    <t>141131211326</t>
  </si>
  <si>
    <t>CESE POR FALLECIMIENTO DE HILARIO PALPA OSORIO- R:D. NÂ°0534-2002-USE -12-C</t>
  </si>
  <si>
    <t>15281243</t>
  </si>
  <si>
    <t>1015281243</t>
  </si>
  <si>
    <t>CABRERA</t>
  </si>
  <si>
    <t>SEDANO</t>
  </si>
  <si>
    <t>JULIA FELICIA</t>
  </si>
  <si>
    <t>CAPACITACIONES TECNICAS INSTALACIONES DE CIRCUITOS ELECTRICOS, CEO CANTA</t>
  </si>
  <si>
    <t>0253187</t>
  </si>
  <si>
    <t>351291</t>
  </si>
  <si>
    <t>UZ012035</t>
  </si>
  <si>
    <t>20277</t>
  </si>
  <si>
    <t>641131211322</t>
  </si>
  <si>
    <t>RETIRO DEL SERVICIO POR LA 2da. DISPOSICION COMPLEMENTARIA TRANSITORIA Y FINAL LEY Nº 29944 DE: VILLANUEVA PEREZ, DALILA MARIA</t>
  </si>
  <si>
    <t>06700194</t>
  </si>
  <si>
    <t>1006700194</t>
  </si>
  <si>
    <t>MANUEL ANTONIO</t>
  </si>
  <si>
    <t>641131211618</t>
  </si>
  <si>
    <t>C</t>
  </si>
  <si>
    <t>12 HRS CIENCIA Y TECNOLOGIA, 12 HRS DESARROLLO PERSONAL, CIUDADANIA Y CIVICA, 2 HRS ATENCION A ESTUDIANTES, 1 HRS ATENCION A PADRES, 1 HRS TRABAJO COLEGIADO, 2 HRS TUTORIA Y ORIENTACION EDUCATIVA</t>
  </si>
  <si>
    <t>641131211619</t>
  </si>
  <si>
    <t>42144739</t>
  </si>
  <si>
    <t>1042144739</t>
  </si>
  <si>
    <t>PIMENTEL</t>
  </si>
  <si>
    <t>MAMANI</t>
  </si>
  <si>
    <t>MARGARITA ZENAIDA DEL PILAR</t>
  </si>
  <si>
    <t>1399799</t>
  </si>
  <si>
    <t>708837</t>
  </si>
  <si>
    <t>UZ143250</t>
  </si>
  <si>
    <t>3510 SAN ANTONIO DE PADUA</t>
  </si>
  <si>
    <t>411141111322</t>
  </si>
  <si>
    <t>REASIGNACION POR INTERES PERSONAL DE: PILLHUAMAN CAÑA, DOMINGA ALEJANDRINA, Resolución Nº 00875-2018-UGEL N° 02-RIMAC</t>
  </si>
  <si>
    <t>6 HRS COMUNICACION, 14 HRS INGLES, 3 HRS ATENCION A ESTUDIANTES, 1 HRS ATENCION A PADRES, 2 HRS TRABAJO COLEGIADO, 4 HRS TUTORIA Y ORIENTACION EDUCATIVA</t>
  </si>
  <si>
    <t>91H041002517</t>
  </si>
  <si>
    <t>ENCARGATURA DE:LAZARTE YGREDA, JOSE MARCELO, Resolución Nº INFORME N° 001-2020</t>
  </si>
  <si>
    <t>12 HRS EDUCACION PARA EL TRABAJO, 3 HRS ATENCION A ESTUDIANTES, 1 HRS ATENCION A PADRES, 2 HRS TRABAJO COLEGIADO, 10 HRS ARTE Y CULTURA, 2 HRS TUTORIA Y ORIENTACION EDUCATIVA</t>
  </si>
  <si>
    <t>INFORME N° 001-2020</t>
  </si>
  <si>
    <t>0253237</t>
  </si>
  <si>
    <t>351366</t>
  </si>
  <si>
    <t>UZ012050</t>
  </si>
  <si>
    <t>20282</t>
  </si>
  <si>
    <t>161131211323</t>
  </si>
  <si>
    <t>RETIRO DEL SERVICIO POR LA 2da. DISPOSICION COMPLEMENTARIA TRANSITORIA Y FINAL LEY Nº 29944 DE: MOSQUITO CAJAVILCA, JACINTA ROCELLA</t>
  </si>
  <si>
    <t>44369334</t>
  </si>
  <si>
    <t>1044369334</t>
  </si>
  <si>
    <t>CABELLO</t>
  </si>
  <si>
    <t>JUAN PABLO</t>
  </si>
  <si>
    <t>EDUCACION PRIMARIA, OTORGADO POR EL I.S.P. PRIVADO "PAULO FREIRE"</t>
  </si>
  <si>
    <t>161131211324</t>
  </si>
  <si>
    <t>REASIGNACION POR INTERES PERSONAL DE: TELLO BURGA, MARIA ROSARIO, Resolución Nº 9691-2016</t>
  </si>
  <si>
    <t>42713616</t>
  </si>
  <si>
    <t>1042713616</t>
  </si>
  <si>
    <t>ESPINO</t>
  </si>
  <si>
    <t>FAJARDO</t>
  </si>
  <si>
    <t>ELVIRA JEANETT</t>
  </si>
  <si>
    <t>0769349</t>
  </si>
  <si>
    <t>UZ015010</t>
  </si>
  <si>
    <t>Técnico Productiva</t>
  </si>
  <si>
    <t>121161211322</t>
  </si>
  <si>
    <t>RETIRO DEL SERVICIO POR LA 2da. DISPOSICION COMPLEMENTARIA TRANSITORIA Y FINAL LEY Nº 29944 DE: SOTO HUAMAN, MANUEL JESUS</t>
  </si>
  <si>
    <t>0253252</t>
  </si>
  <si>
    <t>351371</t>
  </si>
  <si>
    <t>UZ012055</t>
  </si>
  <si>
    <t>20284</t>
  </si>
  <si>
    <t>661131211322</t>
  </si>
  <si>
    <t>REASIGNACION POR UNIDAD FAMILIAR DE:RUELAS ROJAS, PATRICIA LILY, Resolución N° 0753</t>
  </si>
  <si>
    <t>29116723</t>
  </si>
  <si>
    <t>1029116723</t>
  </si>
  <si>
    <t>JUAREZ</t>
  </si>
  <si>
    <t>NEYRA</t>
  </si>
  <si>
    <t>ETROBIN CRISTIAN</t>
  </si>
  <si>
    <t>0253278</t>
  </si>
  <si>
    <t>351385</t>
  </si>
  <si>
    <t>UZ012060</t>
  </si>
  <si>
    <t>20286</t>
  </si>
  <si>
    <t>171131211326</t>
  </si>
  <si>
    <t>R.M. N° 271-2018-MINEDU</t>
  </si>
  <si>
    <t>07156323</t>
  </si>
  <si>
    <t>1007156323</t>
  </si>
  <si>
    <t>BADILLO</t>
  </si>
  <si>
    <t>GUEVARA</t>
  </si>
  <si>
    <t>EDWIN EMILIO</t>
  </si>
  <si>
    <t>DESIGNACION COMO DIRECTIVO DE I.E (R.M. N° 275-2018)</t>
  </si>
  <si>
    <t>171131211323</t>
  </si>
  <si>
    <t>RETIRO DEL SERVICIO POR LA 2da. DISPOSICION COMPLEMENTARIA TRANSITORIA Y FINAL LEY Nº 29944 DE: SARROME CRUZ, HERMENEGILDO</t>
  </si>
  <si>
    <t>10454331</t>
  </si>
  <si>
    <t>1010454331</t>
  </si>
  <si>
    <t>PACHECO</t>
  </si>
  <si>
    <t>FUNEGRA</t>
  </si>
  <si>
    <t>ALVARO</t>
  </si>
  <si>
    <t>171131211325</t>
  </si>
  <si>
    <t>REASIGNACION POR SALUD DE: SANCHEZ SOLIS, IRENE, Resolución Nº 2671-2011</t>
  </si>
  <si>
    <t>40857875</t>
  </si>
  <si>
    <t>1040857875</t>
  </si>
  <si>
    <t>HUAPAYA</t>
  </si>
  <si>
    <t>CESAR HUMBERTO</t>
  </si>
  <si>
    <t>171131211617</t>
  </si>
  <si>
    <t>10700190</t>
  </si>
  <si>
    <t>1010700190</t>
  </si>
  <si>
    <t>DUQUE</t>
  </si>
  <si>
    <t>LUIS ALBERTO</t>
  </si>
  <si>
    <t>0253286</t>
  </si>
  <si>
    <t>351465</t>
  </si>
  <si>
    <t>UZ012065</t>
  </si>
  <si>
    <t>20287</t>
  </si>
  <si>
    <t>671131211322</t>
  </si>
  <si>
    <t>CESE DE PERSONAL NOMBRADO : OLLAGUE TORRES, SILVIA MARIA, Resolución Nº 01154-2005</t>
  </si>
  <si>
    <t>27559571</t>
  </si>
  <si>
    <t>1027559571</t>
  </si>
  <si>
    <t>VILLANUEVA</t>
  </si>
  <si>
    <t>CUBAS</t>
  </si>
  <si>
    <t>PEDRO</t>
  </si>
  <si>
    <t>REG. Nº03226-P-DISRECH, DADO POR EL I.S.P. "Nuestra Sra. De las Mercedes"-Ninabamba</t>
  </si>
  <si>
    <t>121161211323</t>
  </si>
  <si>
    <t>RETIRO DEL SERVICIO POR LA 2da. DISPOSICION COMPLEMENTARIA TRANSITORIA Y FINAL LEY Nº 29944 DE: ESPINOZA ZEVALLOS, PEDRO</t>
  </si>
  <si>
    <t>121161211325</t>
  </si>
  <si>
    <t>REASIGNACION INTER-UGEL DE: SALAZAR LAZARO, ELIZABETH ROCIO, Resolución Nº 04104-2009</t>
  </si>
  <si>
    <t>181131211324</t>
  </si>
  <si>
    <t>REASIGNACION POR INTERES PERSONAL DE: TUESTA SILVA, LIBORIO, Resolución Nº 4844-2015-UGEL10</t>
  </si>
  <si>
    <t>40719589</t>
  </si>
  <si>
    <t>1040719589</t>
  </si>
  <si>
    <t>ALMERCO</t>
  </si>
  <si>
    <t>KETTY MARIBEL</t>
  </si>
  <si>
    <t>EDUCACION PRIMARIA, REG. Nº00631-SE, OTORGADA POR LA UNE ENRIQUE GUZMAN Y VALLE-LA CANTUTA</t>
  </si>
  <si>
    <t>LICENCIADA EN EDUCACION PRIMARIA</t>
  </si>
  <si>
    <t>181131211325</t>
  </si>
  <si>
    <t>REASIGNACION POR UNIDAD FAMILIAR DE: SUCLUPE SANCHEZ, CRISTINA, Resolución Nº 13707-2017-UGEL.04|</t>
  </si>
  <si>
    <t>09577503</t>
  </si>
  <si>
    <t>1009577503</t>
  </si>
  <si>
    <t>QUINO</t>
  </si>
  <si>
    <t>CARMEN YSABEL</t>
  </si>
  <si>
    <t>121161211326</t>
  </si>
  <si>
    <t>RDU NÂ° 079-2001</t>
  </si>
  <si>
    <t>121161211328</t>
  </si>
  <si>
    <t>CAP RS.Nº280-2001-ED</t>
  </si>
  <si>
    <t>0253310</t>
  </si>
  <si>
    <t>351489</t>
  </si>
  <si>
    <t>UZ012075</t>
  </si>
  <si>
    <t>20290</t>
  </si>
  <si>
    <t>611231211323</t>
  </si>
  <si>
    <t>REASIGNACION POR UNIDAD FAMILIAR DE:PENADILLO CATALAN, CINA MIZPA, Resolución N° 0637</t>
  </si>
  <si>
    <t>09918352</t>
  </si>
  <si>
    <t>1009918352</t>
  </si>
  <si>
    <t>YAPO</t>
  </si>
  <si>
    <t>TEJADA</t>
  </si>
  <si>
    <t>SADIT LUISA</t>
  </si>
  <si>
    <t>REG. Nº83990-P-DDOO, OTORGADO POR LA UNIVERSIDAD "INCA GARCILASO DE LA VEGA"</t>
  </si>
  <si>
    <t>0253328</t>
  </si>
  <si>
    <t>351564</t>
  </si>
  <si>
    <t>UZ012080</t>
  </si>
  <si>
    <t>20291</t>
  </si>
  <si>
    <t>181131211326</t>
  </si>
  <si>
    <t>REUBICACION DE PLAZA VACANTE: Resolución Nº 0361-2016</t>
  </si>
  <si>
    <t>09787365</t>
  </si>
  <si>
    <t>1009787365</t>
  </si>
  <si>
    <t>AYME</t>
  </si>
  <si>
    <t>ESTACIO</t>
  </si>
  <si>
    <t>MARINA VIVIANA</t>
  </si>
  <si>
    <t>REG. Nº106597-P-DDOO, OTORGADO POR LA UNIV. NACIONAL MAYOR DE SAN MARCOS</t>
  </si>
  <si>
    <t>191131211322</t>
  </si>
  <si>
    <t>REASIGNACION POR UNIDAD FAMILIAR DE: ESPINOZA SANTOS, DEYSI, Resolución Nº 006110-2018</t>
  </si>
  <si>
    <t>15282961</t>
  </si>
  <si>
    <t>1015282961</t>
  </si>
  <si>
    <t>YACHACHIN</t>
  </si>
  <si>
    <t>ROJAS</t>
  </si>
  <si>
    <t>LIDIA ROSA</t>
  </si>
  <si>
    <t>191131211326</t>
  </si>
  <si>
    <t>POR DESTAQUE INTER UGEL DE ANDRES RONCAL TORRES, CON RD.UGEL.12-C Nº0409-2004</t>
  </si>
  <si>
    <t>06888211</t>
  </si>
  <si>
    <t>1006888211</t>
  </si>
  <si>
    <t>RONCAL</t>
  </si>
  <si>
    <t>ANDRES</t>
  </si>
  <si>
    <t>ESPEC. EDUCACION DE ADULTOS, EDUCACION PRIMARIA, DADO POR LA UNE "EGYV"-LA CANTUTA</t>
  </si>
  <si>
    <t>0253336</t>
  </si>
  <si>
    <t>351578</t>
  </si>
  <si>
    <t>UZ012085</t>
  </si>
  <si>
    <t>20292</t>
  </si>
  <si>
    <t>691131211323</t>
  </si>
  <si>
    <t>REASIGNACION DE PERSONAL DOCENTE : SOTO MATEO, JULIA BENEDICTA, Resolución Nº 0336-2005</t>
  </si>
  <si>
    <t>20723975</t>
  </si>
  <si>
    <t>1020723975</t>
  </si>
  <si>
    <t>SANDOVAL</t>
  </si>
  <si>
    <t>BUENO</t>
  </si>
  <si>
    <t>ELENA HELDY</t>
  </si>
  <si>
    <t>REG. Nº17942-P-DREJ-H, DADO POR EL ISPP "Pedro Mongue Cordova"</t>
  </si>
  <si>
    <t>PROFESORA DE EDUCACIÓN PRIMARIA</t>
  </si>
  <si>
    <t>101131211320</t>
  </si>
  <si>
    <t>CESE DE PERSONAL NOMBRADO : MENDOZA VILLAVICENCIO, MARGARITA, Resolución Nº 1005-2007 VENT</t>
  </si>
  <si>
    <t>15287916</t>
  </si>
  <si>
    <t>1015287916</t>
  </si>
  <si>
    <t>JUANA MILAGROS</t>
  </si>
  <si>
    <t>101131211323</t>
  </si>
  <si>
    <t>NOMBRAMIENTO 2002</t>
  </si>
  <si>
    <t>09984440</t>
  </si>
  <si>
    <t>1009984440</t>
  </si>
  <si>
    <t>CASTRO</t>
  </si>
  <si>
    <t>YASELI CONSUELO</t>
  </si>
  <si>
    <t>101131211324</t>
  </si>
  <si>
    <t>08075806</t>
  </si>
  <si>
    <t>1008075806</t>
  </si>
  <si>
    <t>BERRU</t>
  </si>
  <si>
    <t>RIOS</t>
  </si>
  <si>
    <t>MARIA VERONICA</t>
  </si>
  <si>
    <t>121161211329</t>
  </si>
  <si>
    <t>CESE POR LIMITE DE EDAD DE: SOTO CUBAS, EVA OLINDA, Resolución Nº 0426-2013</t>
  </si>
  <si>
    <t>101131211326</t>
  </si>
  <si>
    <t>Reasignación Interna</t>
  </si>
  <si>
    <t>27927884</t>
  </si>
  <si>
    <t>1027927884</t>
  </si>
  <si>
    <t>ABNER</t>
  </si>
  <si>
    <t>101131211327</t>
  </si>
  <si>
    <t>15280875</t>
  </si>
  <si>
    <t>1015280875</t>
  </si>
  <si>
    <t>DELGADILLO</t>
  </si>
  <si>
    <t>VALDEZ</t>
  </si>
  <si>
    <t>MARIA MAGDALENA</t>
  </si>
  <si>
    <t>101131211328</t>
  </si>
  <si>
    <t>09737154</t>
  </si>
  <si>
    <t>1009737154</t>
  </si>
  <si>
    <t>CATAÑO</t>
  </si>
  <si>
    <t>BENITES</t>
  </si>
  <si>
    <t>MARIA LUZ</t>
  </si>
  <si>
    <t>REG. Nº50444-P-DDOO, DADO POR EL I.S.P. PRIVADO "Alfonso Ugarte"</t>
  </si>
  <si>
    <t>131161211322</t>
  </si>
  <si>
    <t>CAP.RS. Nº280-2001-ED.</t>
  </si>
  <si>
    <t>1523000</t>
  </si>
  <si>
    <t>736048</t>
  </si>
  <si>
    <t>UZ015135</t>
  </si>
  <si>
    <t>SAN MARCELO DE YANGAS</t>
  </si>
  <si>
    <t>641261211325</t>
  </si>
  <si>
    <t>CESE DE : SARAVIA AVALOS, JOSE ANTONIO, Resolución Nº 0430-2009</t>
  </si>
  <si>
    <t>101131212325</t>
  </si>
  <si>
    <t>10216941</t>
  </si>
  <si>
    <t>1010216941</t>
  </si>
  <si>
    <t>ORIA</t>
  </si>
  <si>
    <t>PEDRO ALBERTO</t>
  </si>
  <si>
    <t>REG. Nº67658-P-DDOO, DADO POR EL I.S.P.P "Amauta"</t>
  </si>
  <si>
    <t>PROFESOR DE EDUCACIÓN PRIMARIA</t>
  </si>
  <si>
    <t>64E261211326</t>
  </si>
  <si>
    <t>CAP.RS. Nº2080-2001-ED.</t>
  </si>
  <si>
    <t>101131212617</t>
  </si>
  <si>
    <t>80210572</t>
  </si>
  <si>
    <t>1080210572</t>
  </si>
  <si>
    <t>MATA</t>
  </si>
  <si>
    <t>GARCIA</t>
  </si>
  <si>
    <t>ANIBAL HUGO</t>
  </si>
  <si>
    <t>ESPECIALIDAD DE EDUCACION FISICA</t>
  </si>
  <si>
    <t>UNIV. NAC. DEL CENTRO DEL PERU</t>
  </si>
  <si>
    <t>181131211328</t>
  </si>
  <si>
    <t>REUBICACION DE PLAZA VACANTE: Resolución Nº 0053-2017</t>
  </si>
  <si>
    <t>42402485</t>
  </si>
  <si>
    <t>1042402485</t>
  </si>
  <si>
    <t>LAYME</t>
  </si>
  <si>
    <t>GLORIA VERONICA</t>
  </si>
  <si>
    <t>EDUCACION PRIMARIA, REG. Nº110812-P-DDOO, OTORGADO POR EL I.S.P.PRIVADO "AMAUTA"-2010</t>
  </si>
  <si>
    <t>691131211322</t>
  </si>
  <si>
    <t>REUBICACION DE PLAZA OCUPADA : Resolución Nº 0472-2010</t>
  </si>
  <si>
    <t>10289301</t>
  </si>
  <si>
    <t>1010289301</t>
  </si>
  <si>
    <t>ARTEAGA</t>
  </si>
  <si>
    <t>CHAVEZ</t>
  </si>
  <si>
    <t>MARIA SOLEDAD</t>
  </si>
  <si>
    <t>101131212321</t>
  </si>
  <si>
    <t>AUXILIAR DE BIBLIOTECA</t>
  </si>
  <si>
    <t>REASIGNACION DE PERSONAL ADMINISTRATIVO : PARRA CASTAÑEDA, JUANA MARIA, Resolución Nº 0150-2006</t>
  </si>
  <si>
    <t>43100154</t>
  </si>
  <si>
    <t>1043100154</t>
  </si>
  <si>
    <t>VASQUEZ</t>
  </si>
  <si>
    <t>DANIEL JESUS</t>
  </si>
  <si>
    <t>SECUNDARIA COMPLETA, CAPACITACION EN DIRECCION Y GERENCIA DE BIBLIOTECAS-IFOCAP</t>
  </si>
  <si>
    <t>CAPACITACION EN DIRECCION Y GERENCIA DE BIBLIOTECAS</t>
  </si>
  <si>
    <t>0599803</t>
  </si>
  <si>
    <t>351286</t>
  </si>
  <si>
    <t>UZ011015</t>
  </si>
  <si>
    <t>315</t>
  </si>
  <si>
    <t>621121211322</t>
  </si>
  <si>
    <t>REASIGNACION POR UNIDAD FAMILIAR DE: RUIZ LOPEZ, MARIA DEL CARMEN, Resolución Nº 7306-2015-UGEL05</t>
  </si>
  <si>
    <t>0470062</t>
  </si>
  <si>
    <t>351347</t>
  </si>
  <si>
    <t>UZ011045</t>
  </si>
  <si>
    <t>364</t>
  </si>
  <si>
    <t>651121211323</t>
  </si>
  <si>
    <t>REASIGNACION POR UNIDAD FAMILIAR DE: LOVATON ALVARADO, HELEN BEATRIZ, Resolución Nº 010869-2015</t>
  </si>
  <si>
    <t>0253450</t>
  </si>
  <si>
    <t>351494</t>
  </si>
  <si>
    <t>UZ012105</t>
  </si>
  <si>
    <t>20305</t>
  </si>
  <si>
    <t>611231211322</t>
  </si>
  <si>
    <t>CESE DE PERSONAL NOMBRADO : BETETTA ROJAS, LEONCIO MARINO, Resolución Nº 0686-2006</t>
  </si>
  <si>
    <t>23990389</t>
  </si>
  <si>
    <t>1023990389</t>
  </si>
  <si>
    <t>ZEÑA</t>
  </si>
  <si>
    <t>COICO</t>
  </si>
  <si>
    <t>FANY MADELEINE</t>
  </si>
  <si>
    <t>REG. Nº 53140-P-DDOO, DADO POR EL  I.E.S. "Paulo Freire"</t>
  </si>
  <si>
    <t>0253476</t>
  </si>
  <si>
    <t>351502</t>
  </si>
  <si>
    <t>UZ012110</t>
  </si>
  <si>
    <t>20307</t>
  </si>
  <si>
    <t>121231211324</t>
  </si>
  <si>
    <t>REASIGNACION POR SALUD DE: QUIROZ CALDAS, MARIBEL, Resolución Nº 002-2011</t>
  </si>
  <si>
    <t>29414055</t>
  </si>
  <si>
    <t>1029414055</t>
  </si>
  <si>
    <t>BRAVO</t>
  </si>
  <si>
    <t>SILVIA MARLENE</t>
  </si>
  <si>
    <t>EDUCACION PRIMARIA, REG. Nº09832-P-DREA, OTORGADO POR LA UNIVERSIDAD NACIONAL DE SAN AGUSTIN</t>
  </si>
  <si>
    <t>0685255</t>
  </si>
  <si>
    <t>351229</t>
  </si>
  <si>
    <t>UZ011060</t>
  </si>
  <si>
    <t>506</t>
  </si>
  <si>
    <t>171121211322</t>
  </si>
  <si>
    <t>REASIGNACION POR UNIDAD FAMILIAR DE:BRIONES HUIZA, LOURDES YOBANY, Resolución N° 0637</t>
  </si>
  <si>
    <t>131231212326</t>
  </si>
  <si>
    <t>40470549</t>
  </si>
  <si>
    <t>1040470549</t>
  </si>
  <si>
    <t>DE LA CRUZ</t>
  </si>
  <si>
    <t>RAUL CARLOS</t>
  </si>
  <si>
    <t>131231211320</t>
  </si>
  <si>
    <t>RETIRO DEL SERVICIO POR LA 2da. DISPOSICION COMPLEMENTARIA TRANSITORIA Y FINAL LEY Nº 29944 DE: MARTINEZ ICOCHEA, ROSARIO DEL PILAR</t>
  </si>
  <si>
    <t>80223183</t>
  </si>
  <si>
    <t>1080223183</t>
  </si>
  <si>
    <t>SOSA</t>
  </si>
  <si>
    <t>MARGOT KARINA</t>
  </si>
  <si>
    <t>REG. Nº 111103-P-DDOO, INSTITUTO SUPERIOR PEDAGOGICO PRIVADO "PAULO FREIRE"</t>
  </si>
  <si>
    <t>131231211324</t>
  </si>
  <si>
    <t>REASIGNACION POR SALUD DE: GARCIA SANTILLAN, GINES DIARLES, Resolución Nº R.D.UGEL04 Nº0011-2011</t>
  </si>
  <si>
    <t>09791293</t>
  </si>
  <si>
    <t>1009791293</t>
  </si>
  <si>
    <t>OLINDA MARILU</t>
  </si>
  <si>
    <t>EDUCACION PRIMARIA, OTORGADO POR EL I.S.P.PRIVADO "VICTOR ANDRES BELAUNDE"</t>
  </si>
  <si>
    <t>131231211326</t>
  </si>
  <si>
    <t>15282474</t>
  </si>
  <si>
    <t>1015282474</t>
  </si>
  <si>
    <t>MARIA PILAR</t>
  </si>
  <si>
    <t>131231211327</t>
  </si>
  <si>
    <t>REASIGNACION POR INTERES PERSONAL DE:MEZA ESPINOZA, GLORIA RUZI, Resolución NÂ° 28-2014</t>
  </si>
  <si>
    <t>40816580</t>
  </si>
  <si>
    <t>1040816580</t>
  </si>
  <si>
    <t>OFELIA PILAR</t>
  </si>
  <si>
    <t>EDUCACION PRIMARIA, REG. Nº96251-P-DDOO, OTORGADO POR LA UNIV. NACIONAL MAYOR DE SAN MARCOS</t>
  </si>
  <si>
    <t>131231211328</t>
  </si>
  <si>
    <t>REASIGNACION POR INTERES PERSONAL DE:VILLANUEVA SOTO, IVAN ELIAS, Resolución N° 0638</t>
  </si>
  <si>
    <t>41696804</t>
  </si>
  <si>
    <t>1041696804</t>
  </si>
  <si>
    <t>ORTIZ</t>
  </si>
  <si>
    <t>JAHELA</t>
  </si>
  <si>
    <t>15EV01626602</t>
  </si>
  <si>
    <t>OFICIO N° 816-2016/SPE-OPEP-UPP (28/12/2016)</t>
  </si>
  <si>
    <t>671131211323</t>
  </si>
  <si>
    <t>131231212325</t>
  </si>
  <si>
    <t>CESE A SOLICITUD DE: HUAMAN VILCHEZ, MIRELLA BETZABETH, Resolución Nº 0620-2012</t>
  </si>
  <si>
    <t>15280496</t>
  </si>
  <si>
    <t>1015280496</t>
  </si>
  <si>
    <t>DULIA</t>
  </si>
  <si>
    <t>REG. Nº80759-P-DDOO, DADO POR EL ISPP "Víctor Andrés Belaunde"</t>
  </si>
  <si>
    <t>131231212327</t>
  </si>
  <si>
    <t>REASIGNACION POR INTERES PERSONAL DE:RIVERA LIVIA, SIMEON MAURO, Resolución N° 0906-2017 Y 0036-2018</t>
  </si>
  <si>
    <t>10763391</t>
  </si>
  <si>
    <t>1010763391</t>
  </si>
  <si>
    <t>SORIANO</t>
  </si>
  <si>
    <t>CARMEN MEDALI</t>
  </si>
  <si>
    <t>EDUCACION PRIMARIA, REG. Nº 081083-P-DDOO, OTORGADO POR EL I.S.P.PRIVADO "JOSE CARLOS MARIATEGUI"</t>
  </si>
  <si>
    <t>131231212328</t>
  </si>
  <si>
    <t>REASIGNACION DE PERSONAL DOCENTE : AURIS PARIONA, MARIA ROSA, Resolución Nº 0247-2006</t>
  </si>
  <si>
    <t>10392672</t>
  </si>
  <si>
    <t>1010392672</t>
  </si>
  <si>
    <t>DIAZ</t>
  </si>
  <si>
    <t>NOEMI RUTH</t>
  </si>
  <si>
    <t>131231213321</t>
  </si>
  <si>
    <t>CESE POR SEPARACION DEFINITIVA DE: DENEGRI SILVA, CARLOS ALFONSO, Resolución Nº 0366-2012</t>
  </si>
  <si>
    <t>42916224</t>
  </si>
  <si>
    <t>1042916224</t>
  </si>
  <si>
    <t>VILCA</t>
  </si>
  <si>
    <t>67R121211324</t>
  </si>
  <si>
    <t>REASIGNACION POR INTERES PERSONAL DE : CHIRRE ALVARADO, VIOLETA ESTEFANIA (R-2020)</t>
  </si>
  <si>
    <t>15EV01628283</t>
  </si>
  <si>
    <t>131231211323</t>
  </si>
  <si>
    <t>15280140</t>
  </si>
  <si>
    <t>1015280140</t>
  </si>
  <si>
    <t>CASO</t>
  </si>
  <si>
    <t>EUSEVIO</t>
  </si>
  <si>
    <t>AB</t>
  </si>
  <si>
    <t>131231212323</t>
  </si>
  <si>
    <t>CESE DE : FLORES VASQUEZ, WILBER ELIAS, Resolución Nº 0609-2008</t>
  </si>
  <si>
    <t>40965040</t>
  </si>
  <si>
    <t>1040965040</t>
  </si>
  <si>
    <t>CACERES</t>
  </si>
  <si>
    <t>PEÑA</t>
  </si>
  <si>
    <t>JAVIER ANTONIO</t>
  </si>
  <si>
    <t>DIPLOMADO TECNICAS DE ADMINISTRACION BIBLIOTECARIA, CERTIFICADO ELECTRICIDAD BASICA</t>
  </si>
  <si>
    <t>131231213323</t>
  </si>
  <si>
    <t>OFICINISTA I</t>
  </si>
  <si>
    <t>POR REUBICACION DE PLAZA VACANTE-Resolución Nº: 0111</t>
  </si>
  <si>
    <t>15281275</t>
  </si>
  <si>
    <t>1015281275</t>
  </si>
  <si>
    <t>GARAY</t>
  </si>
  <si>
    <t>CARMELA VICTORIA</t>
  </si>
  <si>
    <t>131231213614</t>
  </si>
  <si>
    <t>ROTACION DE PERSONAL ADMINISTRATIVO DE:VENTO CULQUI, CARLOS ENRIQUE, Resolución N° 0376-2018</t>
  </si>
  <si>
    <t>15283283</t>
  </si>
  <si>
    <t>1015283283</t>
  </si>
  <si>
    <t>CALLUPE</t>
  </si>
  <si>
    <t>ROBLES</t>
  </si>
  <si>
    <t>WALTER RAFAEL</t>
  </si>
  <si>
    <t>DADO POR EL I.S.T. PUBLICO "CFANTA" - 2012</t>
  </si>
  <si>
    <t>SUPERIOR TECNICO - CERTIFICADO DE ESTUDIOS EN INSTALACIONES SANITARIAS</t>
  </si>
  <si>
    <t>0815332</t>
  </si>
  <si>
    <t>351390</t>
  </si>
  <si>
    <t>UZ012122</t>
  </si>
  <si>
    <t>21004-1</t>
  </si>
  <si>
    <t>331231211323</t>
  </si>
  <si>
    <t>DESTAQUE Y ENCARGATUTA ESP. PRIMARIA AGP, PORFIRIA L. FUERTES BRINGAS, RD.UGEL.12 Nº337-05</t>
  </si>
  <si>
    <t>15282577</t>
  </si>
  <si>
    <t>1015282577</t>
  </si>
  <si>
    <t>PORFIRIA LEONILA</t>
  </si>
  <si>
    <t>REG. Nº 83294-P-DDOO, DADO POR LA Universidad Inca Garcilaso de la Vega</t>
  </si>
  <si>
    <t>LICENCIADA EN EDUCACIÓN PRIMARIA</t>
  </si>
  <si>
    <t>631231212615</t>
  </si>
  <si>
    <t>UBICACION DE PROFESORES (de Directivo a Profesor) DE:MORALES OTAROLA, MIGUEL ANGEL</t>
  </si>
  <si>
    <t>10399282</t>
  </si>
  <si>
    <t>1010399282</t>
  </si>
  <si>
    <t>SILVANA JACKELINE</t>
  </si>
  <si>
    <t>631231211323</t>
  </si>
  <si>
    <t>REASIGNACION POR INTERES PERSONAL DE: VELAZCO FUERTES, SILVANA JACKELINE, Resolución Nº 12822-2016-UGEL.04</t>
  </si>
  <si>
    <t>40454909</t>
  </si>
  <si>
    <t>1040454909</t>
  </si>
  <si>
    <t>VILLAVICENCIO</t>
  </si>
  <si>
    <t>BARBOSA</t>
  </si>
  <si>
    <t>MARIA ANGELICA</t>
  </si>
  <si>
    <t>EDUCACION PRIMARIA, REG. Nº109591-P-DDOO, OTORGADO POR EL I.S.P. PRIVADO "PAULO FREIRE"</t>
  </si>
  <si>
    <t>631231211324</t>
  </si>
  <si>
    <t>07147634</t>
  </si>
  <si>
    <t>1007147634</t>
  </si>
  <si>
    <t>GINA BIVIANA</t>
  </si>
  <si>
    <t>P150205</t>
  </si>
  <si>
    <t>UZ121003</t>
  </si>
  <si>
    <t>COORDINACION DE PRONOEI - UGEL 12 CANTA</t>
  </si>
  <si>
    <t>131341212323</t>
  </si>
  <si>
    <t>PROFESOR COORDINADOR</t>
  </si>
  <si>
    <t>631231211326</t>
  </si>
  <si>
    <t>28124684</t>
  </si>
  <si>
    <t>1028124684</t>
  </si>
  <si>
    <t>SANTA CRUZ</t>
  </si>
  <si>
    <t>RODAS</t>
  </si>
  <si>
    <t>ASUNCIONA</t>
  </si>
  <si>
    <t>411121321322</t>
  </si>
  <si>
    <t>REASIGNACION DE MENDOZA VILLAVICENCIO, MARGARITA, Resolución Nº 0002-2004</t>
  </si>
  <si>
    <t>181121211323</t>
  </si>
  <si>
    <t>REUBICACION DE PLAZA VACANTE: Resolución Nº 0553-2017</t>
  </si>
  <si>
    <t>611121211323</t>
  </si>
  <si>
    <t>RETIRO DEL SERVICIO POR LA 2da. DISPOSICION COMPLEMENTARIA TRANSITORIA Y FINAL LEY Nº 29944 DE: HUAMAN CATAÑO, CARMEN ESTHER</t>
  </si>
  <si>
    <t>611121211324</t>
  </si>
  <si>
    <t>REASIGNACION POR INTERES PERSONAL DE: HUERTA BOLARTE, MARTINA FABIOLA, Resolución Nº 00014-2017</t>
  </si>
  <si>
    <t>601131211322</t>
  </si>
  <si>
    <t>651231521613</t>
  </si>
  <si>
    <t>CESE A SOLICITUD DE: IBAÑEZ CHAVEZ, LOURDES FANNY, Resolución Nº 0363-2011</t>
  </si>
  <si>
    <t>41629711</t>
  </si>
  <si>
    <t>1041629711</t>
  </si>
  <si>
    <t>CASTAÑEDA</t>
  </si>
  <si>
    <t>CARRASCAL</t>
  </si>
  <si>
    <t>ARACELY MARIBEL</t>
  </si>
  <si>
    <t>REG. Nº99498-P-DDOO, OTORGADO POR EL I.S.P. PRIVADO "GUILLERMINA ENCINAS DE NUÑEZ"</t>
  </si>
  <si>
    <t>631231212614</t>
  </si>
  <si>
    <t>10693011</t>
  </si>
  <si>
    <t>1010693011</t>
  </si>
  <si>
    <t>MALLQUI</t>
  </si>
  <si>
    <t>ALBINO</t>
  </si>
  <si>
    <t>CARLOS ANTONIO</t>
  </si>
  <si>
    <t>DIPLOMA DE EGRESADO, INSTALADOR ELECTRICISTA-CEOP "BENJAMIN GALECIO MATOS"</t>
  </si>
  <si>
    <t>1399773</t>
  </si>
  <si>
    <t>UZ062150</t>
  </si>
  <si>
    <t>161231711612</t>
  </si>
  <si>
    <t>REUBICACION DE PLAZA OCUPADA : Resolución Nº 0023-2009</t>
  </si>
  <si>
    <t>09018507</t>
  </si>
  <si>
    <t>1009018507</t>
  </si>
  <si>
    <t>BENITO</t>
  </si>
  <si>
    <t>CARMEN BETTY</t>
  </si>
  <si>
    <t>REG. Nº63451-P-DDOO, DADO POR LA Universidad "Inca Garcilazo de la Vega"</t>
  </si>
  <si>
    <t>811031001517</t>
  </si>
  <si>
    <t>REUBICACION DE PLAZA OCUPADA : Resolución Nº 0216-2009</t>
  </si>
  <si>
    <t>10384334</t>
  </si>
  <si>
    <t>1010384334</t>
  </si>
  <si>
    <t>CUTIRE</t>
  </si>
  <si>
    <t>ARQQUE</t>
  </si>
  <si>
    <t>YESENIA</t>
  </si>
  <si>
    <t>15EV01626601</t>
  </si>
  <si>
    <t>831231011613</t>
  </si>
  <si>
    <t>CESE DE PERSONAL NOMBRADO : LUQUE BARBOZA, MARIA ELENA, Resolución Nº 02234-2006</t>
  </si>
  <si>
    <t>21856862</t>
  </si>
  <si>
    <t>1021856862</t>
  </si>
  <si>
    <t>AURIS</t>
  </si>
  <si>
    <t>PARIONA</t>
  </si>
  <si>
    <t>MARIA ROSA</t>
  </si>
  <si>
    <t>68E121211327</t>
  </si>
  <si>
    <t>REASIGNACION POR UNIDAD FAMILIAR DE : QUIROZ ASTOCONDOR, ZULLY MARCELA (R-2020)</t>
  </si>
  <si>
    <t>0825844</t>
  </si>
  <si>
    <t>UZ142130</t>
  </si>
  <si>
    <t>141231521610</t>
  </si>
  <si>
    <t>REASIGNACION POR UNIDAD FAMILIAR DE: ALEJO PEREZ, JESUS ISIDRO, Resolución Nº 014585-2018</t>
  </si>
  <si>
    <t>45519967</t>
  </si>
  <si>
    <t>1045519967</t>
  </si>
  <si>
    <t>ORNETA</t>
  </si>
  <si>
    <t>KATIA CRISTINA</t>
  </si>
  <si>
    <t>141231522611</t>
  </si>
  <si>
    <t>10409491</t>
  </si>
  <si>
    <t>1010409491</t>
  </si>
  <si>
    <t>HUARCAYA</t>
  </si>
  <si>
    <t>PANDURO</t>
  </si>
  <si>
    <t>MARCEL</t>
  </si>
  <si>
    <t>EDUCACION FISICA-DEPORTES, REG. Nº 64769-P-DDOO,OTORGADO POR LA UNE "ENRIQUE GUZMAN Y VALLE"</t>
  </si>
  <si>
    <t>161131211322</t>
  </si>
  <si>
    <t>ENCARGATURA DE:ALMEYDA LUNA, NELLY CLARA, Resolución Nº INFORME N° 001-2020</t>
  </si>
  <si>
    <t>191131211327</t>
  </si>
  <si>
    <t>REUBICACION DE PLAZA VACANTE: Resolución Nº 0701-2014</t>
  </si>
  <si>
    <t>611031001516</t>
  </si>
  <si>
    <t>REASIGNACION POR UNIDAD FAMILIAR DE: SOTO MATEO, JULIA BENEDICTA, Resolución Nº 016085-2016</t>
  </si>
  <si>
    <t>40106194</t>
  </si>
  <si>
    <t>1040106194</t>
  </si>
  <si>
    <t>COLQUE</t>
  </si>
  <si>
    <t>JAQUELINE VERONICA</t>
  </si>
  <si>
    <t>EDUCACION PRIMARIA, REG. Nº50968-P-DDOO, DADO POR EL I.E.S. "PAULO FREIRE"</t>
  </si>
  <si>
    <t>611031001517</t>
  </si>
  <si>
    <t>REASIGNACION POR INTERES PERSONAL DE: RAMOS SARAVIA DE PALOMINO, MARCELINA VICTORIA, Resolución Nº 161-2016</t>
  </si>
  <si>
    <t>15283289</t>
  </si>
  <si>
    <t>1015283289</t>
  </si>
  <si>
    <t>VALLEJO</t>
  </si>
  <si>
    <t>AGÜERO</t>
  </si>
  <si>
    <t>LILA</t>
  </si>
  <si>
    <t>61B031002518</t>
  </si>
  <si>
    <t>REASIGNACION POR UNIDAD FAMILIAR DE: REYES BENITES, AMELIA, Resolución Nº 00357-2018.UGEL.02-RIMAC</t>
  </si>
  <si>
    <t>21534257</t>
  </si>
  <si>
    <t>1021534257</t>
  </si>
  <si>
    <t>CABEZAS</t>
  </si>
  <si>
    <t>SOLEDAD MILAGROS</t>
  </si>
  <si>
    <t>611031001518</t>
  </si>
  <si>
    <t>CAP RS 280-2001-ED</t>
  </si>
  <si>
    <t>15292992</t>
  </si>
  <si>
    <t>1015292992</t>
  </si>
  <si>
    <t>CUYO</t>
  </si>
  <si>
    <t>YARANGA</t>
  </si>
  <si>
    <t>MIGUEL SANTIAGO</t>
  </si>
  <si>
    <t>611031001519</t>
  </si>
  <si>
    <t>REASIGNACION POR INTERES PERSONAL DE:GOMEZ BADAJOS, DELIA MERCEDES, 0664-2010</t>
  </si>
  <si>
    <t>09547592</t>
  </si>
  <si>
    <t>1009547592</t>
  </si>
  <si>
    <t>GOMEZ</t>
  </si>
  <si>
    <t>BADAJOS</t>
  </si>
  <si>
    <t>DELIA MERCEDES</t>
  </si>
  <si>
    <t>311021001514</t>
  </si>
  <si>
    <t>REUBICACION DE PLAZA VACANTE: Resolución Nº 0253-2018</t>
  </si>
  <si>
    <t>641121211322</t>
  </si>
  <si>
    <t>REASIGNACION POR UNIDAD FAMILIAR DE : HEREDIA CALLPA, ELSA ELENA (R-2020)</t>
  </si>
  <si>
    <t>101121521615</t>
  </si>
  <si>
    <t>REASIGNACION POR INTERES PERSONAL DE : VADILLO HURTADO, MILAGROS CRISTINA (R-2020)</t>
  </si>
  <si>
    <t>641231521612</t>
  </si>
  <si>
    <t>09895213</t>
  </si>
  <si>
    <t>1009895213</t>
  </si>
  <si>
    <t>SALAS</t>
  </si>
  <si>
    <t>ROLFY JAVIER</t>
  </si>
  <si>
    <t>EDUCACION FISICA-DEPORTES, OTORGADO POR LA UNE ENRIQUE GUZMAN Y VALLE-LA CANTUTA</t>
  </si>
  <si>
    <t>681131211322</t>
  </si>
  <si>
    <t>REUBICACION DE PLAZA VACANTE: Resolución Nº 0594-2015</t>
  </si>
  <si>
    <t>40565917</t>
  </si>
  <si>
    <t>1040565917</t>
  </si>
  <si>
    <t>RUELAS</t>
  </si>
  <si>
    <t>PATRICIA LILY</t>
  </si>
  <si>
    <t>651231521612</t>
  </si>
  <si>
    <t>711031001514</t>
  </si>
  <si>
    <t>REASIGNACION POR UNIDAD FAMILIAR DE: HERRERA BARDALES, PILAR ROCIO, Resolución Nº 13720-2017-UGEL.04</t>
  </si>
  <si>
    <t>40816579</t>
  </si>
  <si>
    <t>1040816579</t>
  </si>
  <si>
    <t>CAMARGO</t>
  </si>
  <si>
    <t>IGREDA</t>
  </si>
  <si>
    <t>KARINA DEL CARMEN</t>
  </si>
  <si>
    <t>REG. Nº85640-P-DDOO, OTORGADO POR EL ISP PRIVADO "AMAUTA"</t>
  </si>
  <si>
    <t>311021001512</t>
  </si>
  <si>
    <t>REASIGNACION POR UNIDAD FAMILIAR DE: BRAVO REBATTA, LUZ MARIA, Resolución Nº 014576-2018</t>
  </si>
  <si>
    <t>711031001516</t>
  </si>
  <si>
    <t>CESE POR FALLECIMIENTO DE: ALIAGA SANDOVAL, MANDY SUSANA, Resolución Nº 0106-2015</t>
  </si>
  <si>
    <t>09780602</t>
  </si>
  <si>
    <t>1009780602</t>
  </si>
  <si>
    <t>PENADILLO</t>
  </si>
  <si>
    <t>CATALAN</t>
  </si>
  <si>
    <t>CINA MIZPA</t>
  </si>
  <si>
    <t>EDUCACION PRIMARIA, OTORGADO POR LA UNE ENRIQUE GUZMAN Y VALLE-LA CANTUTA</t>
  </si>
  <si>
    <t>LICENCIADA EN EDUACCION</t>
  </si>
  <si>
    <t>711031001517</t>
  </si>
  <si>
    <t>REASIGNACION POR UNIDAD FAMILIAR DE: VERDE BURGOS, JULIA MERCEDES, Resolución Nº 008353-2012</t>
  </si>
  <si>
    <t>20559324</t>
  </si>
  <si>
    <t>1020559324</t>
  </si>
  <si>
    <t>LEON</t>
  </si>
  <si>
    <t>ELVA LUZ</t>
  </si>
  <si>
    <t>511021001513</t>
  </si>
  <si>
    <t>DESIGNACION COMO DIRECTIVO DE I.E. (R.S.G. 1551-2014) DE VALERIANO ARTEAGA, AMALIA YSABEL</t>
  </si>
  <si>
    <t>711031001512</t>
  </si>
  <si>
    <t>15293031</t>
  </si>
  <si>
    <t>1015293031</t>
  </si>
  <si>
    <t>RAMIREZ</t>
  </si>
  <si>
    <t>LOBATON</t>
  </si>
  <si>
    <t>ADELIA ALEJANDRA</t>
  </si>
  <si>
    <t>TD</t>
  </si>
  <si>
    <t>831231011322</t>
  </si>
  <si>
    <t>REUBICACION DE PLAZA VACANTE: Resolución Nº 0054-2017</t>
  </si>
  <si>
    <t>0825786</t>
  </si>
  <si>
    <t>708795</t>
  </si>
  <si>
    <t>UZ142140</t>
  </si>
  <si>
    <t>3521 MACAS</t>
  </si>
  <si>
    <t>151231521612</t>
  </si>
  <si>
    <t>40545238</t>
  </si>
  <si>
    <t>1040545238</t>
  </si>
  <si>
    <t>BUSTAMANTE</t>
  </si>
  <si>
    <t>ROMERO</t>
  </si>
  <si>
    <t>JUAN DAVID</t>
  </si>
  <si>
    <t>161231711613</t>
  </si>
  <si>
    <t>REASIGNACION POR UNIDAD FAMILIAR DE: LOPEZ MENDOZA, SEGUNDO FEDERICO, Resolución Nº 12804-2016</t>
  </si>
  <si>
    <t>15281973</t>
  </si>
  <si>
    <t>1015281973</t>
  </si>
  <si>
    <t>LIVIA</t>
  </si>
  <si>
    <t>SIMEON MAURO</t>
  </si>
  <si>
    <t>LICENCIADO EN EDUCACIÓN</t>
  </si>
  <si>
    <t>121131211322</t>
  </si>
  <si>
    <t>REASIGNACION POR UNIDAD FAMILIAR DE : INOCENTE OLORTEGUI, JUDITH VICTORIA (R-2020)</t>
  </si>
  <si>
    <t>811031001516</t>
  </si>
  <si>
    <t>REASIGNACION POR INTERES PERSONAL DE: VILLA ROJAS, MARIA URSULA, Resolución Nº 006966-2017-UGEL-P</t>
  </si>
  <si>
    <t>40903009</t>
  </si>
  <si>
    <t>1040903009</t>
  </si>
  <si>
    <t>CUEVA</t>
  </si>
  <si>
    <t>MARIA HORTENCIA</t>
  </si>
  <si>
    <t>REG.N° 000039-P-DRELP, DADO UNIV. NAC. JOSE F. SANCHEZ CARRION - 2008</t>
  </si>
  <si>
    <t>LICENCIADA EN EDUCACION NIVEL PRIMARIA</t>
  </si>
  <si>
    <t>811031002511</t>
  </si>
  <si>
    <t>REASIGNACION POR INTERES PERSONAL DE: CARHUAYAL PAJITA, LUCY AGUSTINA, Resolución Nº 12812-2016</t>
  </si>
  <si>
    <t>15282818</t>
  </si>
  <si>
    <t>1015282818</t>
  </si>
  <si>
    <t>ISABET</t>
  </si>
  <si>
    <t>REG. Nº59945-P-DDOO, DADO POR EL ISPP "PAULO FREIRE"</t>
  </si>
  <si>
    <t>811031001513</t>
  </si>
  <si>
    <t>CESE POR LIMITE DE EDAD DE: HUASHUAYO DE LA CRUZ, PAULINA, Resolución Nº 0701-2016</t>
  </si>
  <si>
    <t>40647524</t>
  </si>
  <si>
    <t>1040647524</t>
  </si>
  <si>
    <t>VICTORIANO</t>
  </si>
  <si>
    <t>DEYSI PAOLA</t>
  </si>
  <si>
    <t>CERTIFICADOS CAPACITACION TECNICO EN ALBAÑILERIA, CARPINTERIA Y ELECTRICIDAD, SENCICO</t>
  </si>
  <si>
    <t>811031001519</t>
  </si>
  <si>
    <t>CESE A SOLICITUD DE: MEZA SANCHEZ, NEISSER KENEDY, Resolución Nº 0610-2018</t>
  </si>
  <si>
    <t>42608716</t>
  </si>
  <si>
    <t>1042608716</t>
  </si>
  <si>
    <t>JUAN CARLOS</t>
  </si>
  <si>
    <t>EGRESADO</t>
  </si>
  <si>
    <t>EDUCACION PRIMARIA</t>
  </si>
  <si>
    <t>CON ESTUDIOS PEDAGOGICOS CONCLUIDOS</t>
  </si>
  <si>
    <t>0506-2020</t>
  </si>
  <si>
    <t>UNIV. NAC. "JOSE FAUSTINO SANCHEZ CARRION"</t>
  </si>
  <si>
    <t>NO DEFINIDO</t>
  </si>
  <si>
    <t>1399781</t>
  </si>
  <si>
    <t>UZ142145</t>
  </si>
  <si>
    <t>631131211322</t>
  </si>
  <si>
    <t>REUBICACION DE PLAZA OCUPADA: Resolución Nº 0447-2013</t>
  </si>
  <si>
    <t>15280677</t>
  </si>
  <si>
    <t>1015280677</t>
  </si>
  <si>
    <t>FLOR AQUILINA</t>
  </si>
  <si>
    <t>631231212323</t>
  </si>
  <si>
    <t>07356700</t>
  </si>
  <si>
    <t>1007356700</t>
  </si>
  <si>
    <t>MARTINEZ</t>
  </si>
  <si>
    <t>VICUÑA</t>
  </si>
  <si>
    <t>SMILZINIA DELSI</t>
  </si>
  <si>
    <t>121131211323</t>
  </si>
  <si>
    <t>RETIRO DEL SERVICIO POR LA 2da. DISPOSICION COMPLEMENTARIA TRANSITORIA Y FINAL LEY Nº 29944 DE: GARRIDO SILVA, ROSA NELIDA</t>
  </si>
  <si>
    <t>641131211327</t>
  </si>
  <si>
    <t>REASIGNACION POR UNIDAD FAMILIAR DE: ALDERETE ESPIRITU, EDISON GILMER, Resolución Nº 003872-2015</t>
  </si>
  <si>
    <t>131181211322</t>
  </si>
  <si>
    <t>CESE POR LIMITE DE EDAD DE: ICOCHEA MARTEL, JOSE ANTONIO, Resolución Nº 0466-2015</t>
  </si>
  <si>
    <t>09468370</t>
  </si>
  <si>
    <t>1009468370</t>
  </si>
  <si>
    <t>VELIZ</t>
  </si>
  <si>
    <t>JESUS MELCHOR</t>
  </si>
  <si>
    <t>1 HRS ACOMPAÑAMIENTO A ESTUDIANTES, 1 HRS DESARROLLO DE TALLERES GIA, 1 HRS PLANIFICACION CURRICULAR, 1 HRS ELABORACION DE MATERIALES EDUCATIVOS, 1 HRS REVISION Y CALIFICACION DE ACTIVIDADES, 1 HRS REUNION CON PLANA DOCENTE, 14 HRS CIENCIA, TECNOLOGI</t>
  </si>
  <si>
    <t>131181211323</t>
  </si>
  <si>
    <t>CAP RS N 280-2001-ED</t>
  </si>
  <si>
    <t>09482948</t>
  </si>
  <si>
    <t>1009482948</t>
  </si>
  <si>
    <t>TACO</t>
  </si>
  <si>
    <t>NORMA ZULEMA</t>
  </si>
  <si>
    <t>16 HRS COMUNICACION, 8 HRS INGLES, 1 HRS ACOMPAÑAMIENTO A ESTUDIANTES, 1 HRS DESARROLLO DE TALLERES GIA, 1 HRS PLANIFICACION CURRICULAR, 1 HRS ELABORACION DE MATERIALES EDUCATIVOS, 1 HRS REVISION Y CALIFICACION DE ACTIVIDADES, 1 HRS REUNION CON PLANA</t>
  </si>
  <si>
    <t>LENGUA-LITERATURA, REG. Nº41490-P-DDOO, DADO POR LA UNE "EGV"-LA CANTUTA</t>
  </si>
  <si>
    <t>0253229</t>
  </si>
  <si>
    <t>351314</t>
  </si>
  <si>
    <t>UZ012045</t>
  </si>
  <si>
    <t>20281</t>
  </si>
  <si>
    <t>651131211324</t>
  </si>
  <si>
    <t>RETIRO DEL SERVICIO POR LA 2da. DISPOSICION COMPLEMENTARIA TRANSITORIA Y FINAL LEY Nº 29944 DE: CLAROS CRUZ, VICTOR RAUL</t>
  </si>
  <si>
    <t>131191211322</t>
  </si>
  <si>
    <t>06973405</t>
  </si>
  <si>
    <t>1006973405</t>
  </si>
  <si>
    <t>VARILLAS</t>
  </si>
  <si>
    <t>ROSA MARIA</t>
  </si>
  <si>
    <t>UNIV. NAC, "ENRIQUE GUZMAN Y VALLE"</t>
  </si>
  <si>
    <t>161131211328</t>
  </si>
  <si>
    <t>REASIGNACION POR INTERES PERSONAL DE:YAPO TEJADA, SADIT LUISA, Resolución N° 0754</t>
  </si>
  <si>
    <t>131191211324</t>
  </si>
  <si>
    <t>Reasig. Mendoza Flores María RD. DEL</t>
  </si>
  <si>
    <t>43658416</t>
  </si>
  <si>
    <t>1043658416</t>
  </si>
  <si>
    <t>CAYETANO</t>
  </si>
  <si>
    <t>JAKELIN CECIBEL</t>
  </si>
  <si>
    <t>LICENCIADO EN EDUCACION ESPECIAL, RETARDO MENTAL, REG. Nº108950-P-DDOO, UNIV. FEMENINA DEL SAGRADO C</t>
  </si>
  <si>
    <t>131131211324</t>
  </si>
  <si>
    <t>RETIRO DEL SERVICIO POR LA 2da. DISPOSICION COMPLEMENTARIA TRANSITORIA Y FINAL LEY Nº 29944 DE: LIVIA SALAZAR, JUAN</t>
  </si>
  <si>
    <t>181131211323</t>
  </si>
  <si>
    <t>CESE POR INCAPACIDAD FISICA O MENTAL DE: LUJERIO GARCIA, LIDIA GUZMANA, Resolución Nº 0652-2014</t>
  </si>
  <si>
    <t>181131211327</t>
  </si>
  <si>
    <t>CESE A SOLICITUD DE: ZARATE TORRES, MARIA OLINDA, Resolución Nº 0051-2017</t>
  </si>
  <si>
    <t>101131211325</t>
  </si>
  <si>
    <t>REASIGNACION POR UNIDAD FAMILIAR DE: FLORES REDUCINDO, JULY MILAGROS, Resolución Nº 014556-2018</t>
  </si>
  <si>
    <t>131191211325</t>
  </si>
  <si>
    <t>REUBICACION Y/O ADECUACION DE PLAZA VACANTE : Resolución Nº 0506-2006</t>
  </si>
  <si>
    <t>151121711613</t>
  </si>
  <si>
    <t>101131211329</t>
  </si>
  <si>
    <t>REASIGNACION POR UNIDAD FAMILIAR DE: CASTILLO HUANACHIN, DILMA, Resolución Nº 12888-2015-UGEL04</t>
  </si>
  <si>
    <t>3150205</t>
  </si>
  <si>
    <t>UZ003A02</t>
  </si>
  <si>
    <t>C.E. HOGAR ESCOLAR SANTA ROSA DE LIMA</t>
  </si>
  <si>
    <t>311141111322</t>
  </si>
  <si>
    <t>CAP R.S. Nº280-2001-ED</t>
  </si>
  <si>
    <t>311141111323</t>
  </si>
  <si>
    <t>311141111614</t>
  </si>
  <si>
    <t>121141211323</t>
  </si>
  <si>
    <t>REASIGNACION POR INTERES PERSONAL DE: SILVERA SALAZAR, MAGDA, Resolución Nº 13131-2017-UGEL.01-SJM</t>
  </si>
  <si>
    <t>45505639</t>
  </si>
  <si>
    <t>1045505639</t>
  </si>
  <si>
    <t>ZUZUNAGA</t>
  </si>
  <si>
    <t>LAURA</t>
  </si>
  <si>
    <t>SUMAQ URPI</t>
  </si>
  <si>
    <t>24 HRS COMUNICACION, 2 HRS ATENCION A ESTUDIANTES, 1 HRS ATENCION A PADRES, 1 HRS TRABAJO COLEGIADO, 2 HRS TUTORIA Y ORIENTACION EDUCATIVA</t>
  </si>
  <si>
    <t>101131212323</t>
  </si>
  <si>
    <t>CESE POR LIMITE DE EDAD DE: ROJAS AROTINCO, RUFINO, Resolución Nº 0597-2019</t>
  </si>
  <si>
    <t>0253369</t>
  </si>
  <si>
    <t>351253</t>
  </si>
  <si>
    <t>UZ012095</t>
  </si>
  <si>
    <t>20295</t>
  </si>
  <si>
    <t>601131211323</t>
  </si>
  <si>
    <t>REASIGNACION POR SALUD DE: PONCE MARTINEZ, GIOVANA, Resolución Nº 06243-2017</t>
  </si>
  <si>
    <t>121141211326</t>
  </si>
  <si>
    <t>CESE A SOLICITUD DE: CALLAÑAUPA CHOQUEHUANCA, VICTOR ROLANDO, Resolución Nº 0509-2015</t>
  </si>
  <si>
    <t>09483799</t>
  </si>
  <si>
    <t>1009483799</t>
  </si>
  <si>
    <t>JOSE WILBER</t>
  </si>
  <si>
    <t>15 HRS CIENCIAS SOCIALES, 9 HRS DESARROLLO PERSONAL, CIUDADANIA Y CIVICA, 2 HRS ATENCION A ESTUDIANTES, 1 HRS ATENCION A PADRES, 1 HRS TRABAJO COLEGIADO, 2 HRS TUTORIA Y ORIENTACION EDUCATIVA</t>
  </si>
  <si>
    <t>HISTORIA Y GEOGRAFIA</t>
  </si>
  <si>
    <t>PROFESOR DE EDUCACIÓN SECUNDARIA -REGISTRO Nº 027016-P-DOO</t>
  </si>
  <si>
    <t>121141211327</t>
  </si>
  <si>
    <t>REASIGNACION POR UNIDAD FAMILIAR DE: VILLAVICENCIO RAMON, MAVILA SANTOSA, Resolución Nº 006741-2013</t>
  </si>
  <si>
    <t>40414893</t>
  </si>
  <si>
    <t>1040414893</t>
  </si>
  <si>
    <t>SACIGA</t>
  </si>
  <si>
    <t>NOEMI GRACIELA</t>
  </si>
  <si>
    <t>24 HRS MATEMATICA, 2 HRS ATENCION A ESTUDIANTES, 1 HRS ATENCION A PADRES, 1 HRS TRABAJO COLEGIADO, 2 HRS TUTORIA Y ORIENTACION EDUCATIVA</t>
  </si>
  <si>
    <t>0253435</t>
  </si>
  <si>
    <t>351427</t>
  </si>
  <si>
    <t>UZ012100</t>
  </si>
  <si>
    <t>20303</t>
  </si>
  <si>
    <t>111231211323</t>
  </si>
  <si>
    <t>RETIRO DEL SERVICIO POR LA 2da. DISPOSICION COMPLEMENTARIA TRANSITORIA Y FINAL LEY Nº 29944 DE: DE LA CRUZ YACHACHIN, MAURO LUIS</t>
  </si>
  <si>
    <t>121141211322</t>
  </si>
  <si>
    <t>CAP.RS.280-2001-ED.</t>
  </si>
  <si>
    <t>10380443</t>
  </si>
  <si>
    <t>1010380443</t>
  </si>
  <si>
    <t>CARRILLO</t>
  </si>
  <si>
    <t>CESAR YSIDORO</t>
  </si>
  <si>
    <t>121141211619</t>
  </si>
  <si>
    <t>ROTACION DE PERSONAL ADMINISTRATIVO DE:GUZMAN VICTORIANO, DEYSI PAOLA, Resolución N° 0377-2018</t>
  </si>
  <si>
    <t>0253492</t>
  </si>
  <si>
    <t>351597</t>
  </si>
  <si>
    <t>UZ012115</t>
  </si>
  <si>
    <t>20309</t>
  </si>
  <si>
    <t>621231211323</t>
  </si>
  <si>
    <t>CESE POR LIMITE DE EDAD DE: POMA BACILIO, MANUEL ENCARNACION, Resolución Nº 0382-2014</t>
  </si>
  <si>
    <t>131231212321</t>
  </si>
  <si>
    <t>CESE POR LIMITE DE EDAD DE: VILCHEZ LIX, LILIANA, Resolución Nº 0692-2018</t>
  </si>
  <si>
    <t>621231211322</t>
  </si>
  <si>
    <t>REASIGNACION POR INTERES PERSONAL DE: GALINDO COILA, MARIA YSABEL, Resolución Nº 161-2016-UGEL 01 -SJM</t>
  </si>
  <si>
    <t>631231211325</t>
  </si>
  <si>
    <t>DESIGNACION COMO DIRECTIVO DE I.E. (R.S.G. 1551-2014) DE GUTIERREZ MUÑOZ, AIDE</t>
  </si>
  <si>
    <t>631231211329</t>
  </si>
  <si>
    <t>REASIGNACION POR INTERES PERSONAL DE : YACHACHIN ROJAS, FIDENCIO (R-2020)</t>
  </si>
  <si>
    <t>631231212616</t>
  </si>
  <si>
    <t>1523026</t>
  </si>
  <si>
    <t>UZ013125</t>
  </si>
  <si>
    <t>JUAN VELAZCO ALVARADO</t>
  </si>
  <si>
    <t>631241211322</t>
  </si>
  <si>
    <t>REASIGNACION POR INTERES PERSONAL DE: REYES YGREDA, SALOMON WALTER, Resolución Nº 00360-2018-UGEL.02</t>
  </si>
  <si>
    <t>621121211323</t>
  </si>
  <si>
    <t>OFICINISTA</t>
  </si>
  <si>
    <t>46491569</t>
  </si>
  <si>
    <t>1046491569</t>
  </si>
  <si>
    <t>SIANCAS</t>
  </si>
  <si>
    <t>CHUPURGO</t>
  </si>
  <si>
    <t>GREYS MILAGROS</t>
  </si>
  <si>
    <t>CERTIFICADO CAPACITACION TECNICA EN SECRETARIADO INFORMATICO.</t>
  </si>
  <si>
    <t>TECNICA EN SECRETARIADO INFORMATICO</t>
  </si>
  <si>
    <t>632241211611</t>
  </si>
  <si>
    <t>REASIGNACION DE PERSONAL ADMINISTRATIVO : FUERTES YCOCHEA, ANDRES ROBERTO, Resolución Nº 0795-2006</t>
  </si>
  <si>
    <t>15280148</t>
  </si>
  <si>
    <t>1015280148</t>
  </si>
  <si>
    <t>MOISES CONSTANCIO</t>
  </si>
  <si>
    <t>111341211324</t>
  </si>
  <si>
    <t>20035880</t>
  </si>
  <si>
    <t>1020035880</t>
  </si>
  <si>
    <t>MARCELO</t>
  </si>
  <si>
    <t>OYAGUE</t>
  </si>
  <si>
    <t>DANIEL ALEX</t>
  </si>
  <si>
    <t>PEDAGOGIA Y HUMANIDADES, ESP. EDUCACION FISICA, DADO POR LA UNIV. NACIONAL DEL CENTRO DEL PERÃš</t>
  </si>
  <si>
    <t>111341212327</t>
  </si>
  <si>
    <t>JEFE DE LABORATORIO</t>
  </si>
  <si>
    <t>RDU NÂ° 073-2001 Trabaja en Digno Maestro</t>
  </si>
  <si>
    <t>12 HRS MATEMATICA-JEC</t>
  </si>
  <si>
    <t>111341211320</t>
  </si>
  <si>
    <t>ENCARGATURA DE DIRECCION, JUDITH MARCELO SANTIAGO/RESOLUCIÃ“N Nº: 448-2005</t>
  </si>
  <si>
    <t>09847117</t>
  </si>
  <si>
    <t>1009847117</t>
  </si>
  <si>
    <t>SANTIAGO</t>
  </si>
  <si>
    <t>JUDITH</t>
  </si>
  <si>
    <t>24 HRS COMUNICACION-JEC, 2 HRS ATENCION A FAMILIAS - JEC, 3 HRS ELABORACION/REAJUSTE DE MATERIALES -JEC, 2 HRS TRABAJO COLEGIADO DE AREA CURRICULAR-JEC, 1 HRS TRABAJO COLEGIADO DE TUTORIA - JEC</t>
  </si>
  <si>
    <t>641131211323</t>
  </si>
  <si>
    <t>111341211326</t>
  </si>
  <si>
    <t>REASIGNACION POR UNIDAD FAMILIAR DE: YSIDRO NUÑEZ, CARMEN ROSA, Resolución Nº 0834-2017-UGEL.01-SJM</t>
  </si>
  <si>
    <t>44036964</t>
  </si>
  <si>
    <t>1044036964</t>
  </si>
  <si>
    <t>AGUIRRE</t>
  </si>
  <si>
    <t>ERICK LORENZO</t>
  </si>
  <si>
    <t>26 HRS COMUNICACION-JEC, 1 HRS ATENCION A FAMILIAS - JEC, 2 HRS ELABORACION/REAJUSTE DE MATERIALES -JEC, 2 HRS TRABAJO COLEGIADO DE AREA CURRICULAR-JEC, 1 HRS TRABAJO COLEGIADO DE TUTORIA - JEC</t>
  </si>
  <si>
    <t>111341211328</t>
  </si>
  <si>
    <t>REASIGNACION POR INTERES PERSONAL DE: FUSTER ZEVALLOS, LUIS ALBERTO, Resolución Nº 014567-2018</t>
  </si>
  <si>
    <t>43581311</t>
  </si>
  <si>
    <t>1043581311</t>
  </si>
  <si>
    <t>MARIA OLINDA</t>
  </si>
  <si>
    <t>24 HRS CIENCIAS SOCIALES - JEC, 2 HRS TUTORIA Y ORIENTACION EDUCATIVA-JEC, 1 HRS ATENCION A FAMILIAS - JEC, 2 HRS ELABORACION/REAJUSTE DE MATERIALES -JEC, 2 HRS TRABAJO COLEGIADO DE AREA CURRICULAR-JEC, 1 HRS TRABAJO COLEGIADO DE TUTORIA - JEC</t>
  </si>
  <si>
    <t>641131211325</t>
  </si>
  <si>
    <t>REUBICACION DE PLAZA VACANTE: Resolución Nº 0534-2018</t>
  </si>
  <si>
    <t>811031001518</t>
  </si>
  <si>
    <t>111341212322</t>
  </si>
  <si>
    <t>DESIGNACION COMO DIRECTIVO DE I.E. (R.S.G. 1551-2014) DE MARCELO OYAGUE, DANIEL ALEX</t>
  </si>
  <si>
    <t>04013514</t>
  </si>
  <si>
    <t>1004013514</t>
  </si>
  <si>
    <t>JURADO</t>
  </si>
  <si>
    <t>EDGARDO FELIX</t>
  </si>
  <si>
    <t>24 HRS EDUCACION FISICA-JEC, 2 HRS TUTORIA Y ORIENTACION EDUCATIVA-JEC, 1 HRS ATENCION A FAMILIAS - JEC, 2 HRS ELABORACION/REAJUSTE DE MATERIALES -JEC, 2 HRS TRABAJO COLEGIADO DE AREA CURRICULAR-JEC, 1 HRS TRABAJO COLEGIADO DE TUTORIA - JEC</t>
  </si>
  <si>
    <t>PROFESOR DE EDUCACION SECUNDARIA</t>
  </si>
  <si>
    <t>111341212323</t>
  </si>
  <si>
    <t>REASIGNACION POR UNIDAD FAMILIAR DE: CALDERON CARBAJAL, CRISTINA AMANDA, Resolución Nº 002510-2012</t>
  </si>
  <si>
    <t>05375057</t>
  </si>
  <si>
    <t>1005375057</t>
  </si>
  <si>
    <t>CARMEN AMPARO</t>
  </si>
  <si>
    <t>25 HRS INGLES-JEC, 2 HRS ATENCION A FAMILIAS - JEC, 2 HRS ELABORACION/REAJUSTE DE MATERIALES -JEC, 2 HRS TRABAJO COLEGIADO DE AREA CURRICULAR-JEC, 1 HRS TRABAJO COLEGIADO DE TUTORIA - JEC</t>
  </si>
  <si>
    <t>111341212326</t>
  </si>
  <si>
    <t>REASIGNACION DE ORELLANO NATIVIDAD, ROSA ELENA, Resolución Nº3476-05</t>
  </si>
  <si>
    <t>15281395</t>
  </si>
  <si>
    <t>1015281395</t>
  </si>
  <si>
    <t>LUZ MERCEDES</t>
  </si>
  <si>
    <t>4 HRS CIENCIAS SOCIALES - JEC, 18 HRS EDUCACION PARA EL TRABAJO-JEC, 2 HRS TUTORIA Y ORIENTACION EDUCATIVA-JEC, 2 HRS ATENCION A FAMILIAS - JEC, 3 HRS ELABORACION/REAJUSTE DE MATERIALES -JEC, 2 HRS TRABAJO COLEGIADO DE AREA CURRICULAR-JEC, 1 HRS TRAB</t>
  </si>
  <si>
    <t>111341212328</t>
  </si>
  <si>
    <t>REASIGNACION INTER UGEL ASTOCONDOR FUERTES, EVA INES, Resolución Nº 02171-2006</t>
  </si>
  <si>
    <t>07137873</t>
  </si>
  <si>
    <t>1007137873</t>
  </si>
  <si>
    <t>4 HRS DESARROLLO PERSONAL, CIUDADANIA Y CIVICA, 20 HRS MATEMATICA-JEC, 2 HRS TUTORIA Y ORIENTACION EDUCATIVA-JEC, 1 HRS ATENCION A FAMILIAS - JEC, 2 HRS ELABORACION/REAJUSTE DE MATERIALES -JEC, 2 HRS TRABAJO COLEGIADO DE AREA CURRICULAR-JEC, 1 HRS TR</t>
  </si>
  <si>
    <t>111341213322</t>
  </si>
  <si>
    <t>REASIGNACION POR UNIDAD FAMILIAR DE: CAJAVILCA PEREZ, AGUSTIN FELIX, Resolución Nº 014554-2018</t>
  </si>
  <si>
    <t>40687014</t>
  </si>
  <si>
    <t>1040687014</t>
  </si>
  <si>
    <t>AYALA</t>
  </si>
  <si>
    <t>YUPA</t>
  </si>
  <si>
    <t>MARIELLA JACQUELINE</t>
  </si>
  <si>
    <t>26 HRS MATEMATICA-JEC, 1 HRS ATENCION A FAMILIAS - JEC, 2 HRS ELABORACION/REAJUSTE DE MATERIALES -JEC, 2 HRS TRABAJO COLEGIADO DE AREA CURRICULAR-JEC, 1 HRS TRABAJO COLEGIADO DE TUTORIA - JEC</t>
  </si>
  <si>
    <t>611031001513</t>
  </si>
  <si>
    <t>RETIRO DEL SERVICIO POR LA 2da. DISPOSICION COMPLEMENTARIA TRANSITORIA Y FINAL LEY Nº 29944 DE: ENCISO YALAN, YULI FLORENCIA</t>
  </si>
  <si>
    <t>611031001514</t>
  </si>
  <si>
    <t>REASIGNACION POR INTERES PERSONAL DE: MEZA ESPINOZA, GLORIA RUZI, Resolución Nº 014586-2018</t>
  </si>
  <si>
    <t>611031001515</t>
  </si>
  <si>
    <t>REASIGNACION POR INTERES PERSONAL DE : VILLANUEVA SOTO, IVAN ELIAS (R-2020)</t>
  </si>
  <si>
    <t>111341211327</t>
  </si>
  <si>
    <t>15280092</t>
  </si>
  <si>
    <t>1015280092</t>
  </si>
  <si>
    <t>ICOCHEA</t>
  </si>
  <si>
    <t>YALAN</t>
  </si>
  <si>
    <t>EDUARDO</t>
  </si>
  <si>
    <t>311141111615</t>
  </si>
  <si>
    <t>REUBICACION DE PLAZA VACANTE: Resolución Nº 0554-2011</t>
  </si>
  <si>
    <t>15283741</t>
  </si>
  <si>
    <t>1015283741</t>
  </si>
  <si>
    <t>LUCIANO HIPOLITO</t>
  </si>
  <si>
    <t>IV CICLO DE COMPUTACION E INFORMATICA, INSTITUTO SUPERIOR TECNOLOGICO TELESUP</t>
  </si>
  <si>
    <t>ESTUDIOS SUPERIORES TECNOLOGICOS</t>
  </si>
  <si>
    <t>111341211329</t>
  </si>
  <si>
    <t>42807024</t>
  </si>
  <si>
    <t>1042807024</t>
  </si>
  <si>
    <t>VICTOR ALEJANDRO</t>
  </si>
  <si>
    <t>111341212324</t>
  </si>
  <si>
    <t>CESE A SOLICITUD DE: CALLUPE ROMERO, MANUEL, Resolución Nº 0453-2012</t>
  </si>
  <si>
    <t>15282362</t>
  </si>
  <si>
    <t>1015282362</t>
  </si>
  <si>
    <t>CULQUI</t>
  </si>
  <si>
    <t>CARLOS ENRIQUE</t>
  </si>
  <si>
    <t>111341212325</t>
  </si>
  <si>
    <t>15281866</t>
  </si>
  <si>
    <t>1015281866</t>
  </si>
  <si>
    <t>VILLAR</t>
  </si>
  <si>
    <t>TANG</t>
  </si>
  <si>
    <t>JAVIER EDGARDO</t>
  </si>
  <si>
    <t>111341212329</t>
  </si>
  <si>
    <t>AUXILIAR DE LABORATORIO</t>
  </si>
  <si>
    <t>06590259</t>
  </si>
  <si>
    <t>1006590259</t>
  </si>
  <si>
    <t>MEDRANO</t>
  </si>
  <si>
    <t>GUILLERMINA CIPRIANA</t>
  </si>
  <si>
    <t>111341213321</t>
  </si>
  <si>
    <t>REASIGNACION DE PERSONAL ADMINISTRATIVO : ROJAS FLORES, MOISES CONSTANCIO, Resolución Nº 0798-2006</t>
  </si>
  <si>
    <t>15287921</t>
  </si>
  <si>
    <t>1015287921</t>
  </si>
  <si>
    <t>CAJAVILCA</t>
  </si>
  <si>
    <t>RICARDO EVARISTO</t>
  </si>
  <si>
    <t>X CICLO EDUC. PRIMARIA, UNIV. JOSE FAUSTINO SANCHEZ CARRION-H, ESTUDIOS DE ELECTRICIDAD</t>
  </si>
  <si>
    <t>ESTUDIOS NO CONCLUIDOS</t>
  </si>
  <si>
    <t>611341211324</t>
  </si>
  <si>
    <t>CESE DE PERSONAL NOMBRADO-GONZALES CONTRERAS, MOISES/Resolución Nº: 01476-2004</t>
  </si>
  <si>
    <t>07680407</t>
  </si>
  <si>
    <t>1007680407</t>
  </si>
  <si>
    <t>LAZARTE</t>
  </si>
  <si>
    <t>YGREDA</t>
  </si>
  <si>
    <t>JOSE MARCELO</t>
  </si>
  <si>
    <t>611341211322</t>
  </si>
  <si>
    <t>REASIGNACION POR INTERES PERSONAL DE: VILLALOBOS CHUMPITAZ, JOSE LUIS, Resolución Nº 016176-2016</t>
  </si>
  <si>
    <t>10354715</t>
  </si>
  <si>
    <t>1010354715</t>
  </si>
  <si>
    <t>LLUNGO</t>
  </si>
  <si>
    <t>SONIA</t>
  </si>
  <si>
    <t>611341211323</t>
  </si>
  <si>
    <t>RETIRO DEL SERVICIO POR LA 2da. DISPOSICION COMPLEMENTARIA TRANSITORIA Y FINAL LEY Nº 29944 DE: RAMIREZ PINEDA, JULIO GERMAN</t>
  </si>
  <si>
    <t>09602841</t>
  </si>
  <si>
    <t>1009602841</t>
  </si>
  <si>
    <t>LIMACHI</t>
  </si>
  <si>
    <t>SARAYA</t>
  </si>
  <si>
    <t>10 HRS EDUCACION PARA EL TRABAJO, 12 HRS DESARROLLO PERSONAL, CIUDADANIA Y CIVICA, 2 HRS ATENCION A ESTUDIANTES, 1 HRS ATENCION A PADRES, 1 HRS TRABAJO COLEGIADO, 4 HRS TUTORIA Y ORIENTACION EDUCATIVA</t>
  </si>
  <si>
    <t>ESPECIALIDAD AGROPECUARIA -ISP -GREGORIA SANTOS SICUANI.</t>
  </si>
  <si>
    <t>PROFESOR DE EDUCACIÓN SECUNDARIA REGISTRO Nº</t>
  </si>
  <si>
    <t>711031001513</t>
  </si>
  <si>
    <t>DESIGNACION COMO DIRECTIVO DE I.E. (R.S.G. 1551-2014) DE CALLUPE VALERIO, EFRAIN HILARIO</t>
  </si>
  <si>
    <t>711031001515</t>
  </si>
  <si>
    <t>DESIGNACION COMO DIRECTIVO DE I.E. (R.S.G. 1551-2014) DE FALCON DE LA CRUZ, RAUL CARLOS</t>
  </si>
  <si>
    <t>711031001518</t>
  </si>
  <si>
    <t>REASIGNACION POR INTERES PERSONAL DE: ARQUINIGO BENEDICTO, ZOILA PATRICIA, Resolución Nº 13695-2017/UGEL.04</t>
  </si>
  <si>
    <t>141131211323</t>
  </si>
  <si>
    <t>611341211329</t>
  </si>
  <si>
    <t>REASIGNACION INTER-UGEL DE: FUERTES GRADOS, FELICITA AMELIA, Resolución Nº 003604-2009</t>
  </si>
  <si>
    <t>611341211325</t>
  </si>
  <si>
    <t>REAS. INTERNA DE FUERTES BRINGAS, WALTER EUGENIO RD. 280-03 .</t>
  </si>
  <si>
    <t>15289554</t>
  </si>
  <si>
    <t>1015289554</t>
  </si>
  <si>
    <t>MARCO ANTONIO</t>
  </si>
  <si>
    <t>EGRESADO EN MECANIA DE PRODUCCION DEL I.S.T.P CARLOS CUETO FERNANDINI, VI CICLO EDUCACION "JFSC"</t>
  </si>
  <si>
    <t>ESTUDIOS TECNICOS</t>
  </si>
  <si>
    <t>611341211328</t>
  </si>
  <si>
    <t>42176681</t>
  </si>
  <si>
    <t>1042176681</t>
  </si>
  <si>
    <t>ANA MARIA</t>
  </si>
  <si>
    <t>ESPECIALIDAD ENFERMERIA TECNICA</t>
  </si>
  <si>
    <t>0514-2020</t>
  </si>
  <si>
    <t>I.S.T. PUBLICO CANTA</t>
  </si>
  <si>
    <t>611341212321</t>
  </si>
  <si>
    <t>10226884</t>
  </si>
  <si>
    <t>1010226884</t>
  </si>
  <si>
    <t>ROBERT PERCY</t>
  </si>
  <si>
    <t>SECUNDARIA COMPLETA, CAPACITACION CIRCUITOS ELECTRICOS, ELECTRICIDAD,  DEL CEO CANTA, UNE "EGV"-LA C</t>
  </si>
  <si>
    <t>12E341212328</t>
  </si>
  <si>
    <t>UBICACION DE PROFESORES (de Directivo a Profesor) DE:VELIZ VICTORIANO, JESUS MELCHOR</t>
  </si>
  <si>
    <t xml:space="preserve">31657636_x000D_
</t>
  </si>
  <si>
    <t>1031657636</t>
  </si>
  <si>
    <t xml:space="preserve">AURELIO CONSTANTINO_x000D_
</t>
  </si>
  <si>
    <t>ESPECIALIDAD DE EDUCACION PRIMARIA</t>
  </si>
  <si>
    <t>I.S.P.PRIVADO "SAN MARCOS"</t>
  </si>
  <si>
    <t>811031001515</t>
  </si>
  <si>
    <t>REASIGNACION POR INTERES PERSONAL DE: OLIVARES BERAMENDES, JEANNETT NOELIA, Resolución Nº 13724-2017-UGEL.04</t>
  </si>
  <si>
    <t>CONVENIO - OTROS</t>
  </si>
  <si>
    <t>O150205</t>
  </si>
  <si>
    <t>UZ112125</t>
  </si>
  <si>
    <t>ODEC - UGEL 12 CANTA</t>
  </si>
  <si>
    <t>741811215718</t>
  </si>
  <si>
    <t>NONAGESIMA SEGUNDA DISPOSICION COMPLEMENTARIA FINAL DE LA LEY Nº 29951 (MEMORANDUM NÂ° 4299-2012-MINEDU/SPE-UP)</t>
  </si>
  <si>
    <t>151131211323</t>
  </si>
  <si>
    <t>121341211325</t>
  </si>
  <si>
    <t>CESE A SOLICITUD DE: CUTTI TELLO, CARMEN, Resolución Nº 0015-2016-UGEL12</t>
  </si>
  <si>
    <t>42638445</t>
  </si>
  <si>
    <t>1042638445</t>
  </si>
  <si>
    <t>LUCY NATALIE</t>
  </si>
  <si>
    <t>24 HRS COMUNICACION-JEC, 2 HRS TUTORIA Y ORIENTACION EDUCATIVA-JEC, 1 HRS ATENCION A FAMILIAS - JEC, 2 HRS ELABORACION/REAJUSTE DE MATERIALES -JEC, 2 HRS TRABAJO COLEGIADO DE AREA CURRICULAR-JEC, 1 HRS TRABAJO COLEGIADO DE TUTORIA - JEC</t>
  </si>
  <si>
    <t>121341211326</t>
  </si>
  <si>
    <t>10266364</t>
  </si>
  <si>
    <t>1010266364</t>
  </si>
  <si>
    <t>CORRALES</t>
  </si>
  <si>
    <t>VERONICA</t>
  </si>
  <si>
    <t>22 HRS INGLES-JEC, 2 HRS TUTORIA Y ORIENTACION EDUCATIVA-JEC, 2 HRS ATENCION A FAMILIAS - JEC, 3 HRS ELABORACION/REAJUSTE DE MATERIALES -JEC, 2 HRS TRABAJO COLEGIADO DE AREA CURRICULAR-JEC, 1 HRS TRABAJO COLEGIADO DE TUTORIA - JEC</t>
  </si>
  <si>
    <t>121341211327</t>
  </si>
  <si>
    <t>15280498</t>
  </si>
  <si>
    <t>1015280498</t>
  </si>
  <si>
    <t>PEDRO AUGUSTO</t>
  </si>
  <si>
    <t>24 HRS EDUCACION FISICA-JEC, 2 HRS ATENCION A FAMILIAS - JEC, 3 HRS ELABORACION/REAJUSTE DE MATERIALES -JEC, 2 HRS TRABAJO COLEGIADO DE AREA CURRICULAR-JEC, 1 HRS TRABAJO COLEGIADO DE TUTORIA - JEC</t>
  </si>
  <si>
    <t>121341211328</t>
  </si>
  <si>
    <t>REASIGNACION POR INTERES PERSONAL DE: CALDERON QUIROGA, VICTOR RAUL, Resolución Nº 014566-2018</t>
  </si>
  <si>
    <t>06267194</t>
  </si>
  <si>
    <t>1006267194</t>
  </si>
  <si>
    <t>CARBAJAL</t>
  </si>
  <si>
    <t>PERALES</t>
  </si>
  <si>
    <t>MOISES JUAN</t>
  </si>
  <si>
    <t>641131211326</t>
  </si>
  <si>
    <t>121341212323</t>
  </si>
  <si>
    <t>RETORNO A PLAZA DE PROFESOR DE: SAMANIEGO PEREZ, GENARO RODRIGO</t>
  </si>
  <si>
    <t>15420632</t>
  </si>
  <si>
    <t>1015420632</t>
  </si>
  <si>
    <t>SAMANIEGO</t>
  </si>
  <si>
    <t>GENARO RODRIGO</t>
  </si>
  <si>
    <t>24 HRS CIENCIA TECNOLOGIA Y AMBIENTE-JEC, 2 HRS ATENCION A FAMILIAS - JEC, 3 HRS ELABORACION/REAJUSTE DE MATERIALES -JEC, 2 HRS TRABAJO COLEGIADO DE AREA CURRICULAR-JEC, 1 HRS TRABAJO COLEGIADO DE TUTORIA - JEC</t>
  </si>
  <si>
    <t>D150205</t>
  </si>
  <si>
    <t>UZ003008</t>
  </si>
  <si>
    <t>EDUCACION A DISTANCIA</t>
  </si>
  <si>
    <t>15V0205N0011</t>
  </si>
  <si>
    <t>PROYECTO</t>
  </si>
  <si>
    <t>6 HRS CIENCIAS SOCIALES, 6 HRS COMUNICACION, 2 HRS EDUCACION FISICA, 2 HRS EDUCACION PARA EL TRABAJO, 4 HRS INGLES, 4 HRS MATEMATICA, 2 HRS DESARROLLO PERSONAL, CIUDADANIA Y CIVICA, 2 HRS ATENCION A ESTUDIANTES, 1 HRS ATENCION A PADRES, 1 HRS TRABAJO</t>
  </si>
  <si>
    <t>121141211325</t>
  </si>
  <si>
    <t>DESIGNACION COMO DIRECTIVO DE I.E. (R.S.G. 1551-2014) DE ZANDOVAL CONDESO, ABRAHAN ROMAN</t>
  </si>
  <si>
    <t>RETIRO DEL SERVICIO POR LA 2da. DISPOSICION COMPLEMENTARIA TRANSITORIA Y FINAL LEY Nº 29944 DE: MARTINEZ MUÑOZ, RODOLFO VERINO</t>
  </si>
  <si>
    <t>09985158</t>
  </si>
  <si>
    <t>1009985158</t>
  </si>
  <si>
    <t>GAONA</t>
  </si>
  <si>
    <t>CIENCIAS HISTORICO SOCIALES, REG. Nº88353-P-DDOO, DADO POR LA UNMSM</t>
  </si>
  <si>
    <t>121141211610</t>
  </si>
  <si>
    <t>REASIGNACION POR UNIDAD FAMILIAR DE: MATA GARCIA, WILLIAM EUSEBIO, Resolución Nº 13692-2017-UGEL.04</t>
  </si>
  <si>
    <t>15 HRS EDUCACION FISICA, 2 HRS ATENCION A ESTUDIANTES, 1 HRS ATENCION A PADRES, 1 HRS TRABAJO COLEGIADO, 11 HRS ARTE Y CULTURA</t>
  </si>
  <si>
    <t>12B341213323</t>
  </si>
  <si>
    <t>CESE A SOLICITUD DE: TOMAS ALVAREZ, GIANCARLO, Resolución Nº 0015-2016-UGEL12</t>
  </si>
  <si>
    <t>41405116</t>
  </si>
  <si>
    <t>1041405116</t>
  </si>
  <si>
    <t>RONAL FREDY</t>
  </si>
  <si>
    <t>24 HRS EDUCACION PARA EL TRABAJO-JEC, 2 HRS TUTORIA Y ORIENTACION EDUCATIVA-JEC, 1 HRS ATENCION A FAMILIAS - JEC, 2 HRS ELABORACION/REAJUSTE DE MATERIALES -JEC, 2 HRS TRABAJO COLEGIADO DE AREA CURRICULAR-JEC, 1 HRS TRABAJO COLEGIADO DE TUTORIA - JEC</t>
  </si>
  <si>
    <t>631241211323</t>
  </si>
  <si>
    <t>DESIGNACION COMO ESPECIALISTA EN EDUCACION DE: ASTOCONDOR FUERTES, EMMA LUZ SEGUN RSG Nº 279-2016</t>
  </si>
  <si>
    <t>18 HRS CIENCIAS SOCIALES, 6 HRS DESARROLLO PERSONAL, CIUDADANIA Y CIVICA, 3 HRS ATENCION A ESTUDIANTES, 1 HRS ATENCION A PADRES, 2 HRS TRABAJO COLEGIADO</t>
  </si>
  <si>
    <t>631241211324</t>
  </si>
  <si>
    <t>DESIGNACION COMO DIRECTIVO DE I.E. (R.S.G. 1551-2014) DE BADILLO GUEVARA, EDWIN EMILIO</t>
  </si>
  <si>
    <t>621341211325</t>
  </si>
  <si>
    <t>REASIGNACION POR INTERES PERSONAL DE: CUEVAS SUMIRE, ELYOZIL, Resolución Nº 14441-2017-UGEL.03|</t>
  </si>
  <si>
    <t>31673903</t>
  </si>
  <si>
    <t>1031673903</t>
  </si>
  <si>
    <t>VILCARIMA</t>
  </si>
  <si>
    <t>HUMBERTO HILARIO</t>
  </si>
  <si>
    <t>2 HRS TUTORIA Y ORIENTACION EDUCATIVA-JEC, 1 HRS ATENCION A FAMILIAS - JEC, 2 HRS ELABORACION/REAJUSTE DE MATERIALES -JEC, 2 HRS TRABAJO COLEGIADO DE AREA CURRICULAR-JEC, 1 HRS TRABAJO COLEGIADO DE TUTORIA - JEC, 24 HRS ARTE Y CULTURA - JEC</t>
  </si>
  <si>
    <t>121341211323</t>
  </si>
  <si>
    <t>CESE A SOLICITUD DE: FRANCO OLIVARES, CARLOS JOSE, Resolución Nº 0195-2020</t>
  </si>
  <si>
    <t>121341211329</t>
  </si>
  <si>
    <t>REASIGNACION POR INTERES PERSONAL DE:CANDIA MOROCCOLLA, JOSE ANGEL, Resolución N° 0927-2018</t>
  </si>
  <si>
    <t>121341212322</t>
  </si>
  <si>
    <t>15281906</t>
  </si>
  <si>
    <t>1015281906</t>
  </si>
  <si>
    <t>GUILLERMO ALBERTO</t>
  </si>
  <si>
    <t>TA</t>
  </si>
  <si>
    <t>121341212325</t>
  </si>
  <si>
    <t xml:space="preserve">CESE DE IVAN HURTADO HUAMAN, RD. Nº 443-02_x000D_
</t>
  </si>
  <si>
    <t>08171087</t>
  </si>
  <si>
    <t>1008171087</t>
  </si>
  <si>
    <t>PEREDA</t>
  </si>
  <si>
    <t>MANUEL ROLANDO</t>
  </si>
  <si>
    <t>PROFESIONAL TECNICO EN ELECTRONICA, OTORGADO POR EL I.S.T. "JOSE PARDO",</t>
  </si>
  <si>
    <t>PROFESIONAL TECNICO</t>
  </si>
  <si>
    <t>121341212327</t>
  </si>
  <si>
    <t>15291824</t>
  </si>
  <si>
    <t>1015291824</t>
  </si>
  <si>
    <t>DANIEL EDUARDO</t>
  </si>
  <si>
    <t>0286344</t>
  </si>
  <si>
    <t>351328</t>
  </si>
  <si>
    <t>UZ013215</t>
  </si>
  <si>
    <t>AGROPECUARIO TECNICO INDUSTRIAL NUESTRO SENOR</t>
  </si>
  <si>
    <t>621341212321</t>
  </si>
  <si>
    <t>UBICACION DE PROFESORES (de Directivo a Profesor) DE:PAREDES GONZALES, MAXIMO JAVIER</t>
  </si>
  <si>
    <t>09545207</t>
  </si>
  <si>
    <t>1009545207</t>
  </si>
  <si>
    <t>LUCA</t>
  </si>
  <si>
    <t>VICTOR JAIME</t>
  </si>
  <si>
    <t>631241211325</t>
  </si>
  <si>
    <t>REASIGNACION POR INTERES PERSONAL DE : NINAPAITAN DELGADO, ROSA ALICIA (R-2020)</t>
  </si>
  <si>
    <t>621341211322</t>
  </si>
  <si>
    <t>REASIGNACION DE PERSONAL DOCENTE : CHIRRE SEGOVIA, HECTOR HUGO, Resolución Nº 0098-2007</t>
  </si>
  <si>
    <t>06872792</t>
  </si>
  <si>
    <t>1006872792</t>
  </si>
  <si>
    <t>ULISES SIXTO</t>
  </si>
  <si>
    <t>24 HRS MATEMATICA, 3 HRS ATENCION A ESTUDIANTES, 1 HRS ATENCION A PADRES, 2 HRS TRABAJO COLEGIADO</t>
  </si>
  <si>
    <t>MATEMATICA Y FISICA, REG. Nº73875-P-DDOO, DADO POR LA UNIV. "JFSC"-HUACHO</t>
  </si>
  <si>
    <t>632241211613</t>
  </si>
  <si>
    <t>CESE A SOLICITUD DE: AMAYA SOLIS, LABAN TEODORO, Resolución Nº 0194-2020</t>
  </si>
  <si>
    <t>12 HRS EDUCACION FISICA, 12 HRS DESARROLLO PERSONAL, CIUDADANIA Y CIVICA, 2 HRS ATENCION A ESTUDIANTES, 1 HRS ATENCION A PADRES, 1 HRS TRABAJO COLEGIADO, 2 HRS TUTORIA Y ORIENTACION EDUCATIVA</t>
  </si>
  <si>
    <t>63E241211320</t>
  </si>
  <si>
    <t>DESIGNACION COMO DIRECTIVO DE I.E. (R.S.G. 1551-2014) DE ARIAS ALVARADO, MIRTHA ELVIRA</t>
  </si>
  <si>
    <t>12 HRS EDUCACION PARA EL TRABAJO, 2 HRS ATENCION A ESTUDIANTES, 1 HRS ATENCION A PADRES, 1 HRS TRABAJO COLEGIADO, 12 HRS ARTE Y CULTURA, 2 HRS TUTORIA Y ORIENTACION EDUCATIVA</t>
  </si>
  <si>
    <t>621341211326</t>
  </si>
  <si>
    <t>REASIGNACION POR INTERES PERSONAL DE:TARAZONA HUERTA, MILMER JESUS, Resolución NÂ° 0027-2013</t>
  </si>
  <si>
    <t>40816564</t>
  </si>
  <si>
    <t>1040816564</t>
  </si>
  <si>
    <t>VLADIMIR NOE</t>
  </si>
  <si>
    <t>24 HRS COMUNICACION, 3 HRS ATENCION A ESTUDIANTES, 1 HRS ATENCION A PADRES, 2 HRS TRABAJO COLEGIADO</t>
  </si>
  <si>
    <t>LENGUA ESPAÑOLA Y LITERATURA, OTORGADO POR LA UNE ENRIQUE GUZMAN Y VALLE-LA CANTUTA</t>
  </si>
  <si>
    <t>63E241211329</t>
  </si>
  <si>
    <t>REASIGNACION POR UNIDAD FAMILIAR DE: ALVARADO BARRERA, AIDA FANNY, Resolución Nº 14443-2017-UGEL.03</t>
  </si>
  <si>
    <t>24 HRS CIENCIA Y TECNOLOGIA, 2 HRS ATENCION A ESTUDIANTES, 1 HRS ATENCION A PADRES, 1 HRS TRABAJO COLEGIADO, 2 HRS TUTORIA Y ORIENTACION EDUCATIVA</t>
  </si>
  <si>
    <t>111341212321</t>
  </si>
  <si>
    <t>REASIGNACION DE : GONZALES VALDERRAMA, PEDRO MARTIN, Resolución Nº 0412-2010</t>
  </si>
  <si>
    <t>4 HRS DESARROLLO PERSONAL, CIUDADANIA Y CIVICA, 18 HRS EDUCACION RELIGIOSA-JEC, 2 HRS TUTORIA Y ORIENTACION EDUCATIVA-JEC, 1 HRS ATENCION A FAMILIAS - JEC, 2 HRS ELABORACION/REAJUSTE DE MATERIALES -JEC, 2 HRS TRABAJO COLEGIADO DE AREA CURRICULAR-JEC,</t>
  </si>
  <si>
    <t>621341211329</t>
  </si>
  <si>
    <t>REASIGNACION POR INTERES PERSONAL DE:LAURA MOSQUITO, TELMO JUAN, Resolución N° 0713-2016</t>
  </si>
  <si>
    <t>621341212616</t>
  </si>
  <si>
    <t>REUBICACION DE PLAZA VACANTE : Resolución Nº 0161-2005</t>
  </si>
  <si>
    <t>32973356</t>
  </si>
  <si>
    <t>1032973356</t>
  </si>
  <si>
    <t>POLO</t>
  </si>
  <si>
    <t>ROXANA KARIN</t>
  </si>
  <si>
    <t>SECRETARIADO EJECUTIVO COMPUTARIZADO</t>
  </si>
  <si>
    <t>0507-2020</t>
  </si>
  <si>
    <t>I.S.T. "ROSA MERINO CENTER"</t>
  </si>
  <si>
    <t>621341211328</t>
  </si>
  <si>
    <t>CESE POR LIMITE DE EDAD DE: MENDOZA ZAVALA, EUSEBIO ANIBAL, Resolución Nº 0342-2014</t>
  </si>
  <si>
    <t>41836321</t>
  </si>
  <si>
    <t>1041836321</t>
  </si>
  <si>
    <t>RAYME</t>
  </si>
  <si>
    <t>JORGE LUIS</t>
  </si>
  <si>
    <t>CAPACITACION EN GASFITERIA GASFITERIA ELECTRICIDAD</t>
  </si>
  <si>
    <t>0508-2020</t>
  </si>
  <si>
    <t>621341212323</t>
  </si>
  <si>
    <t>CESE POR LIMITE DE EDAD DE: BAUTISTA MARTINEZ, JOSE CARLOS, Resolución Nº 0905-2017</t>
  </si>
  <si>
    <t>42828958</t>
  </si>
  <si>
    <t>1042828958</t>
  </si>
  <si>
    <t>BAUTISTA</t>
  </si>
  <si>
    <t>VICTOR JESUS</t>
  </si>
  <si>
    <t>CAPACITACIONES TECNICAS EN GASFITERIA Y ELECTRICIDAD</t>
  </si>
  <si>
    <t>0509-2020</t>
  </si>
  <si>
    <t>131341211322</t>
  </si>
  <si>
    <t>15282782</t>
  </si>
  <si>
    <t>1015282782</t>
  </si>
  <si>
    <t>MIRTHA ELVIRA</t>
  </si>
  <si>
    <t>2 HRS INGLES, 6 HRS DESARROLLO PERSONAL, CIUDADANIA Y CIVICA, 2 HRS ARTE Y CULTURA, 2 HRS TUTORIA Y ORIENTACION EDUCATIVA</t>
  </si>
  <si>
    <t>111341213613</t>
  </si>
  <si>
    <t>DESIGNACION COMO ESPECIALISTA EN EDUCACION DE  (R.M. N° 072 - 2018) DE: CONTRERAS VENTO, RODOLFO TOM</t>
  </si>
  <si>
    <t>4 HRS DESARROLLO PERSONAL, CIUDADANIA Y CIVICA, 18 HRS EDUCACION PARA EL TRABAJO-JEC, 2 HRS TUTORIA Y ORIENTACION EDUCATIVA-JEC, 1 HRS ATENCION A FAMILIAS - JEC, 2 HRS ELABORACION/REAJUSTE DE MATERIALES -JEC, 2 HRS TRABAJO COLEGIADO DE AREA CURRICULA</t>
  </si>
  <si>
    <t>111341213614</t>
  </si>
  <si>
    <t>REASIGNACION POR UNIDAD FAMILIAR DE: GARCIA VASQUEZ, RICHARD, Resolución Nº 10777-2015-UGEL05</t>
  </si>
  <si>
    <t>2 HRS TUTORIA Y ORIENTACION EDUCATIVA-JEC, 1 HRS ATENCION A FAMILIAS - JEC, 1 HRS ELABORACION/REAJUSTE DE MATERIALES -JEC, 2 HRS TRABAJO COLEGIADO DE AREA CURRICULAR-JEC, 24 HRS ARTE Y CULTURA - JEC</t>
  </si>
  <si>
    <t>131231212320</t>
  </si>
  <si>
    <t>RETIRO DEL SERVICIO POR LA 2da. DISPOSICION COMPLEMENTARIA TRANSITORIA Y FINAL LEY Nº 29944 DE: GONZALES VALDERRAMA, PEDRO MARTIN</t>
  </si>
  <si>
    <t>131341211328</t>
  </si>
  <si>
    <t>CESE A SOLICITUD DE: CABRERA SEDANO, HILARIO NEMESIO, Resolución Nº 0334-2014</t>
  </si>
  <si>
    <t>41367110</t>
  </si>
  <si>
    <t>1041367110</t>
  </si>
  <si>
    <t>VICTOR GREGORIO</t>
  </si>
  <si>
    <t>23 HRS COMUNICACION, 2 HRS INGLES, 2 HRS ATENCION A ESTUDIANTES, 1 HRS ATENCION A PADRES, 2 HRS TRABAJO COLEGIADO</t>
  </si>
  <si>
    <t>LITERATURA-LENGUA ESPAÑOLA, OTORGADO POR LA UNE ENRIQUE GUZMAN Y VALLE-LA CANTUTA</t>
  </si>
  <si>
    <t>611341211327</t>
  </si>
  <si>
    <t>REASIGNACION POR INTERES PERSONAL DE : DE LA CRUZ ABAN, JOSE MIGUEL (R-2020)</t>
  </si>
  <si>
    <t>26 HRS MATEMATICA, 2 HRS ATENCION A ESTUDIANTES, 1 HRS ATENCION A PADRES, 1 HRS TRABAJO COLEGIADO</t>
  </si>
  <si>
    <t>611341212322</t>
  </si>
  <si>
    <t>REASIGNACION POR INTERES PERSONAL DE : JURADO VARGAS, EDGARDO FELIX (R-2020)</t>
  </si>
  <si>
    <t>15 HRS EDUCACION FISICA, 2 HRS ATENCION A ESTUDIANTES, 1 HRS ATENCION A PADRES, 1 HRS TRABAJO COLEGIADO, 9 HRS ARTE Y CULTURA, 2 HRS TUTORIA Y ORIENTACION EDUCATIVA</t>
  </si>
  <si>
    <t>121341211320</t>
  </si>
  <si>
    <t>CESE POR LIMITE DE EDAD DE: OSORIO SOTO, FRANCISCO EDUARDO, Resolución Nº 0603-2019</t>
  </si>
  <si>
    <t>26 HRS MATEMATICA-JEC, 1 HRS ATENCION A FAMILIAS - JEC, 1 HRS ELABORACION/REAJUSTE DE MATERIALES -JEC, 2 HRS TRABAJO COLEGIADO DE AREA CURRICULAR-JEC</t>
  </si>
  <si>
    <t>131341212327</t>
  </si>
  <si>
    <t>ENCARGATURA DE DIRECCION DE EDWIN VERAMENDI GRIJALVA, RD.0340-2005</t>
  </si>
  <si>
    <t>3 HRS EDUCACION FISICA, 22 HRS EDUCACION PARA EL TRABAJO, 2 HRS ATENCION A ESTUDIANTES, 1 HRS ATENCION A PADRES, 2 HRS TRABAJO COLEGIADO</t>
  </si>
  <si>
    <t>131341212325</t>
  </si>
  <si>
    <t>CESE POR LIMITE DE EDAD DE: CAZO HUAMAN, DAVID MARCELO, Resolución Nº 0192-2020</t>
  </si>
  <si>
    <t>131341211323</t>
  </si>
  <si>
    <t>CESE A SOLICITUD DE: SOTO BANDAN DE ESTACIO, MIRELLA MERLIN, Resolución Nº 0196-2020</t>
  </si>
  <si>
    <t>131341211325</t>
  </si>
  <si>
    <t>REASIGNACION POR INTERES PERSONAL DE: SALAZAR ARENAS, JAVIER, Resolución Nº 3956-2014-UGEL.05</t>
  </si>
  <si>
    <t>60070590</t>
  </si>
  <si>
    <t>1060070590</t>
  </si>
  <si>
    <t>CUADROS</t>
  </si>
  <si>
    <t>NOEMI KELLY</t>
  </si>
  <si>
    <t>ISTP- CANTA</t>
  </si>
  <si>
    <t>CONSTANCIA DE ESTUDIOS - ENFERMERIA TECNICA IV CICLO</t>
  </si>
  <si>
    <t>131341211326</t>
  </si>
  <si>
    <t>15280304</t>
  </si>
  <si>
    <t>1015280304</t>
  </si>
  <si>
    <t>TEODORO ELIAS</t>
  </si>
  <si>
    <t>131341212321</t>
  </si>
  <si>
    <t>REASIGNACION DE PERSONAL ADMINISTRATIVO : VENTO CULQUI, CARLOS ENRIQUE, Resolución Nº 0797-2006</t>
  </si>
  <si>
    <t>44508340</t>
  </si>
  <si>
    <t>1044508340</t>
  </si>
  <si>
    <t>BALDEON</t>
  </si>
  <si>
    <t>INSTALACIONES SANITARIAS - INSTITUTO DE DESARROLLO GERENCIAL</t>
  </si>
  <si>
    <t>TECNICA</t>
  </si>
  <si>
    <t>1076793</t>
  </si>
  <si>
    <t>351408</t>
  </si>
  <si>
    <t>UZ013225</t>
  </si>
  <si>
    <t>HEROES DE SANGRAR</t>
  </si>
  <si>
    <t>631341212323</t>
  </si>
  <si>
    <t>09025337</t>
  </si>
  <si>
    <t>1009025337</t>
  </si>
  <si>
    <t>CAMPOS</t>
  </si>
  <si>
    <t>ELIAS ISAIAS</t>
  </si>
  <si>
    <t>DESIGNACION DIRECTOR I.E</t>
  </si>
  <si>
    <t>10 HRS CIENCIAS SOCIALES, 2 HRS TUTORIA Y ORIENTACION EDUCATIVA</t>
  </si>
  <si>
    <t>631341211322</t>
  </si>
  <si>
    <t>REASIGNACION POR INTERES PERSONAL DE:CARDENAS GAONA, CARLOS ENRIQUE, Resolución N° 0638</t>
  </si>
  <si>
    <t>43360430</t>
  </si>
  <si>
    <t>1043360430</t>
  </si>
  <si>
    <t>CLAUDIO PERCY</t>
  </si>
  <si>
    <t>6 HRS CIENCIAS SOCIALES, 10 HRS INGLES, 7 HRS DESARROLLO PERSONAL, CIUDADANIA Y CIVICA, 2 HRS ATENCION A ESTUDIANTES, 1 HRS ATENCION A PADRES, 2 HRS TRABAJO COLEGIADO, 2 HRS TUTORIA Y ORIENTACION EDUCATIVA</t>
  </si>
  <si>
    <t>HISTORIA Y GEOGRAFÍA, REG. Nº108174-P-DDOO, DADO POR LA UNIV. NACIONAL "FV"_x000D_CERTIFICADO ICPNA</t>
  </si>
  <si>
    <t>631341211323</t>
  </si>
  <si>
    <t>Reasignacion a la UGEL05 : OTAROLA BRUNO, FRIDA CONSUELO, Resolución Nº 2921-2005</t>
  </si>
  <si>
    <t>09908862</t>
  </si>
  <si>
    <t>1009908862</t>
  </si>
  <si>
    <t>PAREJA</t>
  </si>
  <si>
    <t>DAVID ALBERTO</t>
  </si>
  <si>
    <t>21 HRS EDUCACION PARA EL TRABAJO, 3 HRS DESARROLLO PERSONAL, CIUDADANIA Y CIVICA, 2 HRS ATENCION A ESTUDIANTES, 1 HRS ATENCION A PADRES, 1 HRS TRABAJO COLEGIADO, 2 HRS TUTORIA Y ORIENTACION EDUCATIVA</t>
  </si>
  <si>
    <t>CIENCIAS PECUARIAS, REG. Nº56744-P-DDOO, DADO POR LA UNE "EGV"-LA CANTUTA</t>
  </si>
  <si>
    <t>631341211325</t>
  </si>
  <si>
    <t>REASIGNACION DE : CONTRERAS MARAVI, LUIS ALFREDO, Resolución Nº 0668-2007</t>
  </si>
  <si>
    <t>08009240</t>
  </si>
  <si>
    <t>1008009240</t>
  </si>
  <si>
    <t>MANUEL ALEJANDRO</t>
  </si>
  <si>
    <t>10 HRS EDUCACION FISICA, 3 HRS DESARROLLO PERSONAL, CIUDADANIA Y CIVICA, 2 HRS ATENCION A ESTUDIANTES, 1 HRS ATENCION A PADRES, 2 HRS TRABAJO COLEGIADO, 10 HRS ARTE Y CULTURA, 2 HRS TUTORIA Y ORIENTACION EDUCATIVA</t>
  </si>
  <si>
    <t>631341211329</t>
  </si>
  <si>
    <t>RETIRO DEL SERVICIO POR LA 2da. DISPOSICION COMPLEMENTARIA TRANSITORIA Y FINAL LEY Nº 29944 DE: ROMERO RUIZ, LUIS</t>
  </si>
  <si>
    <t>09990557</t>
  </si>
  <si>
    <t>1009990557</t>
  </si>
  <si>
    <t>HINOSTROZA</t>
  </si>
  <si>
    <t>ALBARRAN</t>
  </si>
  <si>
    <t>LENIN ERNESTO</t>
  </si>
  <si>
    <t>21 HRS CIENCIA Y TECNOLOGIA, 3 HRS DESARROLLO PERSONAL, CIUDADANIA Y CIVICA, 2 HRS ATENCION A ESTUDIANTES, 1 HRS ATENCION A PADRES, 1 HRS TRABAJO COLEGIADO, 2 HRS TUTORIA Y ORIENTACION EDUCATIVA</t>
  </si>
  <si>
    <t>QUIMICA-FISICA, REG. Nº092404-P-DDOO, OTORGADO POR LA UNE "ENRIQUE GUZMAN Y VALLE"-LA CANTUTA</t>
  </si>
  <si>
    <t>631341212321</t>
  </si>
  <si>
    <t>ROTACION DE : RAMOS ANDRES, ADELA, Resolución Nº 0466-2010</t>
  </si>
  <si>
    <t>41189767</t>
  </si>
  <si>
    <t>1041189767</t>
  </si>
  <si>
    <t>JULCAPOMA</t>
  </si>
  <si>
    <t>VILCARANA</t>
  </si>
  <si>
    <t>OSCAR</t>
  </si>
  <si>
    <t>25 HRS MATEMATICA, 2 HRS ATENCION A ESTUDIANTES, 1 HRS ATENCION A PADRES, 2 HRS TRABAJO COLEGIADO</t>
  </si>
  <si>
    <t>MATEMATICA-INFORMATICA, OTORGADO POR LA UNE ENRIQUE GUZMAN Y VALLE-LA CANTUTA</t>
  </si>
  <si>
    <t>121341212321</t>
  </si>
  <si>
    <t>CESE POR LIMITE DE EDAD DE: ENCISO HUARI, ISABEL EPIFANIA, Resolución Nº 0193</t>
  </si>
  <si>
    <t>24 HRS CIENCIAS SOCIALES - JEC, 2 HRS TUTORIA Y ORIENTACION EDUCATIVA-JEC, 1 HRS ATENCION A FAMILIAS - JEC, 1 HRS ELABORACION/REAJUSTE DE MATERIALES -JEC, 2 HRS TRABAJO COLEGIADO DE AREA CURRICULAR-JEC</t>
  </si>
  <si>
    <t>631341211324</t>
  </si>
  <si>
    <t>CAP.RS. NÂ° 280-2001-ED.</t>
  </si>
  <si>
    <t>15283759</t>
  </si>
  <si>
    <t>1015283759</t>
  </si>
  <si>
    <t>HUAMANYAURI</t>
  </si>
  <si>
    <t>PASTRANA</t>
  </si>
  <si>
    <t>ISAURO FREDY</t>
  </si>
  <si>
    <t>ESTUDIOS CONCLUIDOS</t>
  </si>
  <si>
    <t>631341211320</t>
  </si>
  <si>
    <t>15287905</t>
  </si>
  <si>
    <t>1015287905</t>
  </si>
  <si>
    <t>BANDAN</t>
  </si>
  <si>
    <t>PEDRO PABLO</t>
  </si>
  <si>
    <t>LICENCIA SIN GOCE DE HABER POR DESEMPEÑO DE FUNCION PUBLICA</t>
  </si>
  <si>
    <t>LICENCIA SIN GOCE DE HABER POR DESEMPEÑO DE FUNCION PUBLICA DE:BANDAN CAMARGO, PEDRO PABLO, Resolución N° 0504-2020</t>
  </si>
  <si>
    <t>45324815</t>
  </si>
  <si>
    <t>1045324815</t>
  </si>
  <si>
    <t>ENFERMERIA</t>
  </si>
  <si>
    <t>CON ESTUDIOS NO PEDAGOGICOS CONCLUIDOS</t>
  </si>
  <si>
    <t>0515-2020</t>
  </si>
  <si>
    <t>I.S.T.P. CANTA</t>
  </si>
  <si>
    <t>631341211327</t>
  </si>
  <si>
    <t>CAP. RS. NÂ° 280-2001-ED</t>
  </si>
  <si>
    <t>41092406</t>
  </si>
  <si>
    <t>1041092406</t>
  </si>
  <si>
    <t>AVILIO CARLOS</t>
  </si>
  <si>
    <t>UNIV. NAC. MAYOR DE SAN MARCOS - FACULTAD DE EDUCACION.</t>
  </si>
  <si>
    <t>SECUNDARIA COMPLETA - CAPACITACION EN ELECTRICIDAD BASICA.</t>
  </si>
  <si>
    <t>121341212324</t>
  </si>
  <si>
    <t>DESIGNACION COMO ESPECIALISTA EN EDUCACION DE: TARAZONA TRUJILLO, EGIDIO SEGUN RSG Nº 279-2016</t>
  </si>
  <si>
    <t>24 HRS COMUNICACION-JEC, 2 HRS TUTORIA Y ORIENTACION EDUCATIVA-JEC, 1 HRS ATENCION A FAMILIAS - JEC, 1 HRS ELABORACION/REAJUSTE DE MATERIALES -JEC, 2 HRS TRABAJO COLEGIADO DE AREA CURRICULAR-JEC</t>
  </si>
  <si>
    <t>141341211328</t>
  </si>
  <si>
    <t>REASIGNACION POR UNIDAD FAMILIAR DE:VILLANUEVA ARQUINIGO, ROSA ISABEL, Resolución NÂ° 0026-2013</t>
  </si>
  <si>
    <t>41179490</t>
  </si>
  <si>
    <t>1041179490</t>
  </si>
  <si>
    <t>MARIA VICTORIA</t>
  </si>
  <si>
    <t>22 HRS MATEMATICA, 3 HRS ATENCION A ESTUDIANTES, 1 HRS ATENCION A PADRES, 2 HRS TRABAJO COLEGIADO, 2 HRS TUTORIA Y ORIENTACION EDUCATIVA</t>
  </si>
  <si>
    <t>121341213612</t>
  </si>
  <si>
    <t>4 HRS DESARROLLO PERSONAL, CIUDADANIA Y CIVICA, 20 HRS EDUCACION RELIGIOSA-JEC, 2 HRS TUTORIA Y ORIENTACION EDUCATIVA-JEC, 1 HRS ATENCION A FAMILIAS - JEC, 1 HRS ELABORACION/REAJUSTE DE MATERIALES -JEC, 2 HRS TRABAJO COLEGIADO DE AREA CURRICULAR-JEC</t>
  </si>
  <si>
    <t>12E341212320</t>
  </si>
  <si>
    <t>REASIGNACION POR INTERES PERSONAL DE: CABEZAS HUAMAN, RICARDO, Resolución Nº 014569-2018</t>
  </si>
  <si>
    <t>24 HRS CIENCIA TECNOLOGIA Y AMBIENTE-JEC, 2 HRS TUTORIA Y ORIENTACION EDUCATIVA-JEC, 1 HRS ATENCION A FAMILIAS - JEC, 1 HRS ELABORACION/REAJUSTE DE MATERIALES -JEC, 2 HRS TRABAJO COLEGIADO DE AREA CURRICULAR-JEC</t>
  </si>
  <si>
    <t>141341211327</t>
  </si>
  <si>
    <t>REUBICACION DE PLAZA VACANTE: Resolución Nº 0049-2017 Y 0052-2017</t>
  </si>
  <si>
    <t>8 HRS DESARROLLO PERSONAL, CIUDADANIA Y CIVICA, 12 HRS MATEMATICA-JEC, 6 HRS EDUCACION PARA EL TRABAJO-JEC, 1 HRS ATENCION A FAMILIAS - JEC, 1 HRS ELABORACION/REAJUSTE DE MATERIALES -JEC, 2 HRS TRABAJO COLEGIADO DE AREA CURRICULAR-JEC</t>
  </si>
  <si>
    <t>141341211320</t>
  </si>
  <si>
    <t>REASIGNACION INTER-UGEL DE: HUAMAN OREZANA, JORGE LUIS, Resolución Nº 003509-2009</t>
  </si>
  <si>
    <t>141341211322</t>
  </si>
  <si>
    <t>CAP.NÂ° 280-2001-ED.</t>
  </si>
  <si>
    <t>15287995</t>
  </si>
  <si>
    <t>1015287995</t>
  </si>
  <si>
    <t>FLOR DE MARIA</t>
  </si>
  <si>
    <t>911041001517</t>
  </si>
  <si>
    <t>15280992</t>
  </si>
  <si>
    <t>1015280992</t>
  </si>
  <si>
    <t>ZANDOVAL</t>
  </si>
  <si>
    <t>CONDESO</t>
  </si>
  <si>
    <t>ABRAHAN ROMAN</t>
  </si>
  <si>
    <t>121341213613</t>
  </si>
  <si>
    <t>CESE POR LIMITE DE EDAD DE: PAREDES GONZALES, MAXIMO JAVIER, Resolución Nº 0310-2018</t>
  </si>
  <si>
    <t>16 HRS CIENCIAS SOCIALES, 6 HRS DESARROLLO PERSONAL, CIUDADANIA Y CIVICA, 3 HRS ATENCION A ESTUDIANTES, 1 HRS ATENCION A PADRES, 2 HRS TRABAJO COLEGIADO, 2 HRS TUTORIA Y ORIENTACION EDUCATIVA</t>
  </si>
  <si>
    <t>621341211323</t>
  </si>
  <si>
    <t>CESE A SOLICITUD DE: CCANTO CURO, MIRIAM ROXANA, Resolución Nº 0316-2016</t>
  </si>
  <si>
    <t>10 HRS EDUCACION PARA EL TRABAJO, 10 HRS INGLES, 3 HRS ATENCION A ESTUDIANTES, 1 HRS ATENCION A PADRES, 2 HRS TRABAJO COLEGIADO, 2 HRS ARTE Y CULTURA, 2 HRS TUTORIA Y ORIENTACION EDUCATIVA</t>
  </si>
  <si>
    <t>621341211324</t>
  </si>
  <si>
    <t>RETIRO DEL SERVICIO POR LA 2da. DISPOSICION COMPLEMENTARIA TRANSITORIA Y FINAL LEY Nº 29944 DE: CHINCHAY ARCE, FLAVIO MAXIMO</t>
  </si>
  <si>
    <t>20 HRS CIENCIA Y TECNOLOGIA, 3 HRS ATENCION A ESTUDIANTES, 1 HRS ATENCION A PADRES, 2 HRS TRABAJO COLEGIADO, 2 HRS ARTE Y CULTURA, 2 HRS TUTORIA Y ORIENTACION EDUCATIVA</t>
  </si>
  <si>
    <t>911041001510</t>
  </si>
  <si>
    <t>CESE POR SEPARACION DEFINITIVA DE: PRINCIPE BAYONA, FRIDA ELVIRA, Resolución Nº 0367-2012</t>
  </si>
  <si>
    <t>08691964</t>
  </si>
  <si>
    <t>1008691964</t>
  </si>
  <si>
    <t>ZUTA</t>
  </si>
  <si>
    <t>MARLENE</t>
  </si>
  <si>
    <t>MATEMATICA Y FISICA REG. Nº87247-P-DDOO, OTORGADO POR LA UNIV. NACIONAL MAYOR DE SAN MARCOS</t>
  </si>
  <si>
    <t>911041001514</t>
  </si>
  <si>
    <t>REASIGNACION POR INTERES PERSONAL DE: VELAZCO MATEO, NORMA LUZ, Resolución Nº 13694-2017-UGEL.04 - COMAS|</t>
  </si>
  <si>
    <t>46638086</t>
  </si>
  <si>
    <t>1046638086</t>
  </si>
  <si>
    <t>JOSE MARTIN</t>
  </si>
  <si>
    <t>24 HRS CIENCIAS SOCIALES, 2 HRS ATENCION A ESTUDIANTES, 1 HRS ATENCION A PADRES, 1 HRS TRABAJO COLEGIADO, 2 HRS TUTORIA Y ORIENTACION EDUCATIVA</t>
  </si>
  <si>
    <t>621341211327</t>
  </si>
  <si>
    <t>CESE POR LIMITE DE EDAD DE: CONTRERAS GUTIERREZ, TOMAS ELEAZAR, Resolución Nº 0775-2017</t>
  </si>
  <si>
    <t>19 HRS EDUCACION PARA EL TRABAJO, 3 HRS DESARROLLO PERSONAL, CIUDADANIA Y CIVICA, 3 HRS ATENCION A ESTUDIANTES, 1 HRS ATENCION A PADRES, 2 HRS TRABAJO COLEGIADO, 2 HRS TUTORIA Y ORIENTACION EDUCATIVA</t>
  </si>
  <si>
    <t>911041001516</t>
  </si>
  <si>
    <t>REASIGNACION POR UNIDAD FAMILIAR DE: CONTRERAS MARAVI, LUIS ALFREDO, Resolución Nº 013007-UGEL 04</t>
  </si>
  <si>
    <t>40837640</t>
  </si>
  <si>
    <t>1040837640</t>
  </si>
  <si>
    <t>CASTILLA</t>
  </si>
  <si>
    <t>EDY JEAN PAUL</t>
  </si>
  <si>
    <t>24 HRS EDUCACION FISICA, 2 HRS ATENCION A ESTUDIANTES, 1 HRS ATENCION A PADRES, 1 HRS TRABAJO COLEGIADO, 2 HRS TUTORIA Y ORIENTACION EDUCATIVA</t>
  </si>
  <si>
    <t>EDUCACIÓN FISICA, REG. Nº92394-P-DDOO, DADO POR LA UNE "EGV"-LA CANTUTA</t>
  </si>
  <si>
    <t>911041001519</t>
  </si>
  <si>
    <t>REASIGNACION POR UNIDAD FAMILIAR DE: GOMEZ ALBINAGORTA, SANTOS ALEJANDRO, Resolución Nº R.D. N° 13696-2017-UGEL.04</t>
  </si>
  <si>
    <t>21868278</t>
  </si>
  <si>
    <t>1021868278</t>
  </si>
  <si>
    <t>VIOLETA</t>
  </si>
  <si>
    <t>WILBER ANDRES</t>
  </si>
  <si>
    <t>26 HRS COMUNICACION, 2 HRS ATENCION A ESTUDIANTES, 1 HRS ATENCION A PADRES, 1 HRS TRABAJO COLEGIADO</t>
  </si>
  <si>
    <t>LENGUA Y LITERATURA, REG. Nº03978-P-SR-ED, OTORGADO POR EL I.S.P NO ESTATAL MARIA REICHE DE CHINCHA</t>
  </si>
  <si>
    <t>911041002512</t>
  </si>
  <si>
    <t>27049231</t>
  </si>
  <si>
    <t>1027049231</t>
  </si>
  <si>
    <t>MEJIA</t>
  </si>
  <si>
    <t>HERNANDEZ</t>
  </si>
  <si>
    <t>BRAULIO</t>
  </si>
  <si>
    <t>18 HRS EDUCACION PARA EL TRABAJO, 6 HRS DESARROLLO PERSONAL, CIUDADANIA Y CIVICA, 2 HRS ATENCION A ESTUDIANTES, 1 HRS ATENCION A PADRES, 1 HRS TRABAJO COLEGIADO, 2 HRS TUTORIA Y ORIENTACION EDUCATIVA</t>
  </si>
  <si>
    <t>911041001513</t>
  </si>
  <si>
    <t>REASIGNACION DE : CANDIA MOROCCOLLA, JOSE ANGEL, Resolución Nº 0050-2010</t>
  </si>
  <si>
    <t>09243790</t>
  </si>
  <si>
    <t>1009243790</t>
  </si>
  <si>
    <t>CANDIA</t>
  </si>
  <si>
    <t>MOROCCOLLA</t>
  </si>
  <si>
    <t>JOSE ANGEL</t>
  </si>
  <si>
    <t>911041002511</t>
  </si>
  <si>
    <t>CAP. RS 280-2001-ED</t>
  </si>
  <si>
    <t>40736142</t>
  </si>
  <si>
    <t>1040736142</t>
  </si>
  <si>
    <t>TOLEDO</t>
  </si>
  <si>
    <t>ARMANDO SIXTO</t>
  </si>
  <si>
    <t>911041002518</t>
  </si>
  <si>
    <t>CAP RS.280-2001-ED, REASIGNACION DE OSWALDO SOLANO ARIAS, SEGUN RD. Nº 4862-01</t>
  </si>
  <si>
    <t>20425680</t>
  </si>
  <si>
    <t>1020425680</t>
  </si>
  <si>
    <t>HUARACA</t>
  </si>
  <si>
    <t>ROLANDO CESAR</t>
  </si>
  <si>
    <t>911041002519</t>
  </si>
  <si>
    <t>CESE DE ROSARIO DEL PILAR RIVAS ROJAS, RD.961-97</t>
  </si>
  <si>
    <t>08064661</t>
  </si>
  <si>
    <t>0000858846</t>
  </si>
  <si>
    <t>PARRA</t>
  </si>
  <si>
    <t>JUANA MARIA</t>
  </si>
  <si>
    <t>15EV01633137</t>
  </si>
  <si>
    <t>PLAZA PREVISTA PUESTA A CONCURSO DE CARGOS DIRECTIVOS</t>
  </si>
  <si>
    <t>07193154</t>
  </si>
  <si>
    <t>1007193154</t>
  </si>
  <si>
    <t>ASURZA</t>
  </si>
  <si>
    <t>ESTRADA</t>
  </si>
  <si>
    <t>REG.N° 37662-P-DDOO, UNIV. NAC. FEDERICO VILLARREAL - 1998</t>
  </si>
  <si>
    <t>LICENCIADA EN LENGUA Y LITERATURA</t>
  </si>
  <si>
    <t>621341212322</t>
  </si>
  <si>
    <t>REASIGNACION POR INTERES PERSONAL DE:HUAMAN CAYETANO, MANUEL ALEJANDRO, Resolución N° 0747-2018</t>
  </si>
  <si>
    <t>10 HRS EDUCACION FISICA, 6 HRS DESARROLLO PERSONAL, CIUDADANIA Y CIVICA, 3 HRS ATENCION A ESTUDIANTES, 1 HRS ATENCION A PADRES, 2 HRS TRABAJO COLEGIADO, 6 HRS ARTE Y CULTURA, 2 HRS TUTORIA Y ORIENTACION EDUCATIVA</t>
  </si>
  <si>
    <t>131341211324</t>
  </si>
  <si>
    <t>RETIRO DEL SERVICIO POR LA 2da. DISPOSICION COMPLEMENTARIA TRANSITORIA Y FINAL LEY Nº 29944 DE: ASTOCONDOR ESPINOZA, PEDRO DE LA ROSA</t>
  </si>
  <si>
    <t>14 HRS EDUCACION FISICA, 3 HRS ATENCION A ESTUDIANTES, 1 HRS ATENCION A PADRES, 2 HRS TRABAJO COLEGIADO, 8 HRS ARTE Y CULTURA, 2 HRS TUTORIA Y ORIENTACION EDUCATIVA</t>
  </si>
  <si>
    <t>131341211327</t>
  </si>
  <si>
    <t>REASIGNACION POR INTERES PERSONAL DE: MOLINA FUERTES, SONIA LUCILA, Resolución Nº 12726-2016-UGEL.04</t>
  </si>
  <si>
    <t>22 HRS EDUCACION PARA EL TRABAJO, 4 HRS DESARROLLO PERSONAL, CIUDADANIA Y CIVICA, 2 HRS ATENCION A ESTUDIANTES, 1 HRS ATENCION A PADRES, 1 HRS TRABAJO COLEGIADO</t>
  </si>
  <si>
    <t>631341211326</t>
  </si>
  <si>
    <t>REASIGNACION POR INTERES PERSONAL DE: CHIRRE SEGOVIA, JORGE MOISES, Resolución Nº 00777-2018-UGEL N° 02-RIMAC</t>
  </si>
  <si>
    <t>40483123</t>
  </si>
  <si>
    <t>1040483123</t>
  </si>
  <si>
    <t>CHIHUAN</t>
  </si>
  <si>
    <t>BALBIN</t>
  </si>
  <si>
    <t>WILMER</t>
  </si>
  <si>
    <t>20 HRS CIENCIA Y TECNOLOGIA, 4 HRS MATEMATICA, 3 HRS ATENCION A ESTUDIANTES, 1 HRS ATENCION A PADRES, 2 HRS TRABAJO COLEGIADO</t>
  </si>
  <si>
    <t>BIOLOGIA-EDUCACION AMBIENTAL, OTORGADO POR LA UNE ENRIQUE GUZMAN Y VALLE-LA CANTUTA</t>
  </si>
  <si>
    <t>911041001512</t>
  </si>
  <si>
    <t>REASIGNACION POR UNIDAD FAMILIAR DE: VEGA VENTURA, ANA CELESTE, Resolución Nº 014568-2018</t>
  </si>
  <si>
    <t>10651135</t>
  </si>
  <si>
    <t>1010651135</t>
  </si>
  <si>
    <t>ALIAGA</t>
  </si>
  <si>
    <t>ELVIS DENIS</t>
  </si>
  <si>
    <t>91H041002516</t>
  </si>
  <si>
    <t>REUBICACION Y/O ADECUACION DE PLAZA VACANTE : Resolución Nº 0358-2009</t>
  </si>
  <si>
    <t>28105319</t>
  </si>
  <si>
    <t>1028105319</t>
  </si>
  <si>
    <t>TICLLA</t>
  </si>
  <si>
    <t>LUIS</t>
  </si>
  <si>
    <t>131341211329</t>
  </si>
  <si>
    <t>DESIGNACION COMO ESPECIALISTA EN EDUCACION DE: CATAÑO VALERIANO, IRENE SEGUN RSG Nº 279-2016</t>
  </si>
  <si>
    <t>20 HRS CIENCIA Y TECNOLOGIA, 2 HRS INGLES, 3 HRS ATENCION A ESTUDIANTES, 1 HRS ATENCION A PADRES, 2 HRS TRABAJO COLEGIADO, 2 HRS TUTORIA Y ORIENTACION EDUCATIVA</t>
  </si>
  <si>
    <t>111341211325</t>
  </si>
  <si>
    <t>REASIGNACION POR INTERES PERSONAL DE: LAURA MOSQUITO, TELMO JUAN, Resolución Nº 014257-2019</t>
  </si>
  <si>
    <t>131341212326</t>
  </si>
  <si>
    <t>CESE POR LIMITE DE EDAD DE: LAZO IGREDA, JOSE LUIS, Resolución Nº 0425-2013</t>
  </si>
  <si>
    <t>15 HRS CIENCIAS SOCIALES, 4 HRS INGLES, 3 HRS DESARROLLO PERSONAL, CIUDADANIA Y CIVICA, 3 HRS ATENCION A ESTUDIANTES, 1 HRS ATENCION A PADRES, 2 HRS TRABAJO COLEGIADO, 2 HRS TUTORIA Y ORIENTACION EDUCATIVA</t>
  </si>
  <si>
    <t>ENCARGATURA DE:VERAMENDI GRIJALVA, EDWIN, Resolución Nº INFORME N° 001-2020</t>
  </si>
  <si>
    <t>631341212322</t>
  </si>
  <si>
    <t>DESIGNACION COMO DIRECTIVO DE I.E (R.M. N° 318-2018) DE:  FLORES LUCA, VICTOR JAIME</t>
  </si>
  <si>
    <t>141341211329</t>
  </si>
  <si>
    <t>REASIGNACION POR UNIDAD FAMILIAR DE : JAIMES TARAZONA, FLOIRAN (R-2020)</t>
  </si>
  <si>
    <t>12 HRS CIENCIAS SOCIALES, 12 HRS DESARROLLO PERSONAL, CIUDADANIA Y CIVICA, 3 HRS ATENCION A ESTUDIANTES, 1 HRS ATENCION A PADRES, 2 HRS TRABAJO COLEGIADO</t>
  </si>
  <si>
    <t>121161211327</t>
  </si>
  <si>
    <t>LICENCIA POR MATERNIDAD DE PINEDO CORTEZ, CONSUELO AGUSTINA, RD 431-04</t>
  </si>
  <si>
    <t>06738541</t>
  </si>
  <si>
    <t>1006738541</t>
  </si>
  <si>
    <t>PINEDO</t>
  </si>
  <si>
    <t>CORTEZ</t>
  </si>
  <si>
    <t>CONSUELO AGUSTINA</t>
  </si>
  <si>
    <t>14B341212326</t>
  </si>
  <si>
    <t>REASIGNACION POR INTERES PERSONAL DE: HUAMAN LUIS, ROBERT CHRISTIAN, Resolución Nº 12787-2018</t>
  </si>
  <si>
    <t>16 HRS CIENCIA Y TECNOLOGIA, 6 HRS EDUCACION PARA EL TRABAJO, 3 HRS ATENCION A ESTUDIANTES, 1 HRS ATENCION A PADRES, 2 HRS TRABAJO COLEGIADO, 2 HRS TUTORIA Y ORIENTACION EDUCATIVA</t>
  </si>
  <si>
    <t>121161211324</t>
  </si>
  <si>
    <t>REASIGNACION POR INTERES PERSONAL DE: TARAZONA HUERTA, MILMER JESUS, Resolución Nº 004254-2015</t>
  </si>
  <si>
    <t>24 HRS INGLES, 2 HRS ATENCION A ESTUDIANTES, 1 HRS ATENCION A PADRES, 1 HRS TRABAJO COLEGIADO, 2 HRS TUTORIA Y ORIENTACION EDUCATIVA</t>
  </si>
  <si>
    <t>911041001515</t>
  </si>
  <si>
    <t>REASIGNACION POR UNIDAD FAMILIAR DE: SARMIENTO SUYO, KATIANA, Resolución Nº 13691-2017-UGEL.04</t>
  </si>
  <si>
    <t>641261211324</t>
  </si>
  <si>
    <t>Por Especialidad Docente</t>
  </si>
  <si>
    <t>06855751</t>
  </si>
  <si>
    <t>1006855751</t>
  </si>
  <si>
    <t>ORIBE</t>
  </si>
  <si>
    <t>BLANCA VIOLETA</t>
  </si>
  <si>
    <t>101131212324</t>
  </si>
  <si>
    <t>DESIGNACION COMO DIRECTIVO DE: MORALES OTAROLA MIGUEL ANGEL SEGUN RD Nº R.M. N° 318-2018</t>
  </si>
  <si>
    <t>11 HRS EDUCACION FISICA, 3 HRS EDUCACION PARA EL TRABAJO, 6 HRS DESARROLLO PERSONAL, CIUDADANIA Y CIVICA, 3 HRS ATENCION A ESTUDIANTES, 1 HRS ATENCION A PADRES, 2 HRS TRABAJO COLEGIADO, 4 HRS TUTORIA Y ORIENTACION EDUCATIVA</t>
  </si>
  <si>
    <t>141341211326</t>
  </si>
  <si>
    <t>REASIGNACION POR INTERES PERSONAL DE: CORDOVA EGOAVIL, JUAN PABLO, Resolución Nº 014545-2018</t>
  </si>
  <si>
    <t>15 HRS CIENCIAS SOCIALES, 9 HRS DESARROLLO PERSONAL, CIUDADANIA Y CIVICA, 3 HRS ATENCION A ESTUDIANTES, 1 HRS ATENCION A PADRES, 2 HRS TRABAJO COLEGIADO</t>
  </si>
  <si>
    <t>MATEMATICA</t>
  </si>
  <si>
    <t>COMUNICACIÓN</t>
  </si>
  <si>
    <t>INGLES</t>
  </si>
  <si>
    <t>ARTE Y CULTURA</t>
  </si>
  <si>
    <t>CIENCIAS SOCIALES</t>
  </si>
  <si>
    <t>DESARROLLO PERSONAL, CIUDADANIA Y CIVICA</t>
  </si>
  <si>
    <t>EDUCACION FISICA</t>
  </si>
  <si>
    <t>EDUCACION RELIGIOSA</t>
  </si>
  <si>
    <t>CIENCIA Y TECNOLOGIA</t>
  </si>
  <si>
    <t>EDUCACION PARA EL TRABAJO</t>
  </si>
  <si>
    <t>TUTORIA Y ORIENTACION EDUCATIVA</t>
  </si>
  <si>
    <t>NIVEL</t>
  </si>
  <si>
    <t>INSTITUCION</t>
  </si>
  <si>
    <t>COD MODULAR</t>
  </si>
  <si>
    <t>RESOLUCION</t>
  </si>
  <si>
    <t>E.B.R. SECUNDARIA</t>
  </si>
  <si>
    <t>0495-2020</t>
  </si>
  <si>
    <t>ODEC</t>
  </si>
  <si>
    <t>0499-2020</t>
  </si>
  <si>
    <t>0490-2020</t>
  </si>
  <si>
    <t>0497-2020</t>
  </si>
  <si>
    <t>0491-2020</t>
  </si>
  <si>
    <t>0492-2020</t>
  </si>
  <si>
    <t>12h Industria Gabriel Moreno</t>
  </si>
  <si>
    <t>0494-2020</t>
  </si>
  <si>
    <t>0487-2020</t>
  </si>
  <si>
    <t>NUESTRA SEÑORA DEL CARMEN</t>
  </si>
  <si>
    <t>0496-2020</t>
  </si>
  <si>
    <t>0493-2020</t>
  </si>
  <si>
    <t>12h Comunicación coordinadora</t>
  </si>
  <si>
    <t>0498-2020</t>
  </si>
  <si>
    <t>12h de Ed Física por coordinación</t>
  </si>
  <si>
    <t>12h de Ingles por coordinación</t>
  </si>
  <si>
    <t>12h de CyT por coordinación</t>
  </si>
  <si>
    <t>Cuadro Final de Plazas Vacantes UGEL 12 Canta
Contrato Docente 2021 - modalidad evaluación de expedientes</t>
  </si>
  <si>
    <t>ÁREA</t>
  </si>
  <si>
    <t>Primaria - AIP</t>
  </si>
  <si>
    <t>20261 Arahuay</t>
  </si>
  <si>
    <t>20288 Lachaqui</t>
  </si>
  <si>
    <t>20293 Yangas</t>
  </si>
  <si>
    <t>21004-2 Olivar</t>
  </si>
  <si>
    <t>Básica Alternativa-Avanzado EPT</t>
  </si>
  <si>
    <t>Educación para el Trabajo</t>
  </si>
  <si>
    <t>EPT Informática</t>
  </si>
  <si>
    <t>Ciencia y Tecnología</t>
  </si>
  <si>
    <t>Matemática</t>
  </si>
  <si>
    <t>Secundaria - AIP</t>
  </si>
  <si>
    <t>* Por renuncia de docente renovado</t>
  </si>
  <si>
    <t>Bolsa de Horas</t>
  </si>
  <si>
    <t>ODEC 10h Ed. Religiosa</t>
  </si>
  <si>
    <t>ODEC 18h Ed. Religiosa</t>
  </si>
  <si>
    <t>3h CCSS</t>
  </si>
  <si>
    <t>10h Ingles</t>
  </si>
  <si>
    <t>12h Ingles</t>
  </si>
  <si>
    <t>ODEC 08h Ed. Religiosa</t>
  </si>
  <si>
    <t>18h Matemática, 6h Ingles</t>
  </si>
  <si>
    <t>ODEC 12h Ed. Religiosa, 12h Comunicación y 6h Inglés</t>
  </si>
  <si>
    <t>20h Ingles, 3h Ed. Física y 2h Tutoría</t>
  </si>
  <si>
    <t>3h Arte, 22h CyT</t>
  </si>
  <si>
    <t>Coordinación Tutoría</t>
  </si>
  <si>
    <t>12h EPT Industria del Vestido coordinación</t>
  </si>
  <si>
    <t>30h Ingles</t>
  </si>
  <si>
    <t>6h Ed. Física + 12h Ed. Física coordinación</t>
  </si>
  <si>
    <t>12h CyT coordinación + 12 DPCC y 6 EPT (Perfil CyT)</t>
  </si>
  <si>
    <t>Agropecuaria</t>
  </si>
  <si>
    <t>Hosteria y Turismo</t>
  </si>
  <si>
    <t>Cuero y Calzado</t>
  </si>
  <si>
    <t>Peluqueria</t>
  </si>
  <si>
    <t>Electricidad</t>
  </si>
  <si>
    <t>Confección textil</t>
  </si>
  <si>
    <t>Industrias Alimentarias</t>
  </si>
  <si>
    <t>Hosteleria y Turismo</t>
  </si>
  <si>
    <t>Confección Textil</t>
  </si>
  <si>
    <t>Canta 02/02/2021</t>
  </si>
  <si>
    <t>El Comité</t>
  </si>
  <si>
    <t>REGION</t>
  </si>
  <si>
    <t>UGEL</t>
  </si>
  <si>
    <t>NIVEL_EDUCATIVO</t>
  </si>
  <si>
    <t>INSTITUCION_EDUCATIVA</t>
  </si>
  <si>
    <t>PLAZA</t>
  </si>
  <si>
    <t>NOMBRE_COMPLETO</t>
  </si>
  <si>
    <t>REGIÓN</t>
  </si>
  <si>
    <t>GRUPO</t>
  </si>
  <si>
    <t>MÉRITO</t>
  </si>
  <si>
    <t>DNI</t>
  </si>
  <si>
    <t>APELLIDO_PATERNO</t>
  </si>
  <si>
    <t>APELLIDO_MATERNO</t>
  </si>
  <si>
    <t>PUNTAJE FINAL</t>
  </si>
  <si>
    <t>LETRAS</t>
  </si>
  <si>
    <t>EXPEDIENTE</t>
  </si>
  <si>
    <t>FUERTES  FUERTES  MARIA ANGELICA</t>
  </si>
  <si>
    <t xml:space="preserve">GUEVARA  ESCARZA CLEMENTE </t>
  </si>
  <si>
    <t>MAGALLANES  GUTIERREZ  JORGE NOEL</t>
  </si>
  <si>
    <t>BONIFACIO DE LA CRUZ  JAVIER ENRIQUE</t>
  </si>
  <si>
    <t>ARCE CAYSURE RUBEN ALEXIS</t>
  </si>
  <si>
    <t xml:space="preserve">AZUERO  ESTRADA  LUCIA BEATRIZ </t>
  </si>
  <si>
    <t xml:space="preserve">LLANTO CAYETANO  JESSICA PAOLA </t>
  </si>
  <si>
    <t xml:space="preserve">MARTEL  TOLEDO CELIA MARITA </t>
  </si>
  <si>
    <t>SILVESTRE  HUAMAN ANA VICTORIA</t>
  </si>
  <si>
    <t>VELA  TRUJILLO  RAFAEL</t>
  </si>
  <si>
    <t>HUAYTA LOZANO MADELAINE</t>
  </si>
  <si>
    <t xml:space="preserve">MAQUER TIPO GLADYS </t>
  </si>
  <si>
    <t>ENCARGATURA DE:VELAZCO SANCHEZ, PEDRO, Resolución Nº OFICIO 081-2020</t>
  </si>
  <si>
    <t>CHUQUITUCTO CORTEZ NANCY EDITH</t>
  </si>
  <si>
    <t>ROJAS LOARTE ALEJANDRINO TEODORO</t>
  </si>
  <si>
    <t>CARI SANCHO JULIAN</t>
  </si>
  <si>
    <t>SAAVEDRA FLORES YULIANA</t>
  </si>
  <si>
    <t xml:space="preserve">QUISPE  PALOMINO MARINO ROMULO </t>
  </si>
  <si>
    <t>SANCHEZ FERNANDEZ YESICA AIDA</t>
  </si>
  <si>
    <t xml:space="preserve">LAZARO REYNOSO  JUANA YANET </t>
  </si>
  <si>
    <t xml:space="preserve">GARAY  MARIN FILOMENA BEATRIZ </t>
  </si>
  <si>
    <t xml:space="preserve">HOYOS  RAMOS  EDITH MARILU </t>
  </si>
  <si>
    <t>TREJO LEON TEOFILO ARMANDO</t>
  </si>
  <si>
    <t>COTERA MONTESINOS APOLONIA</t>
  </si>
  <si>
    <t>ASTOCONDOR  SALVADOR  CRIZ KELLY</t>
  </si>
  <si>
    <t>DIAZ PEREYRA LILIA DIANA</t>
  </si>
  <si>
    <t xml:space="preserve">MONTOYA  LEON ALICIA CARMELA </t>
  </si>
  <si>
    <t>SANTOS SOTELO LIZETH MERCEDES</t>
  </si>
  <si>
    <t>SAUCEDO  RIVERA FLORIMER</t>
  </si>
  <si>
    <t xml:space="preserve">ASTOCONDOR  SALVADOR  BETSABET </t>
  </si>
  <si>
    <t>ESPIRITU HURTADO FELIX ANTONIO</t>
  </si>
  <si>
    <t>CASTRO SILVA JAVIER ANTONIO</t>
  </si>
  <si>
    <t>CONDORI VARGAS CLAUDIO</t>
  </si>
  <si>
    <t>CRUZ FLORES IRVING EDWAR</t>
  </si>
  <si>
    <t xml:space="preserve">CHAMPION  CAPCHA SONIA LUZ </t>
  </si>
  <si>
    <t>GUERRERO DE LA CRUZ  ROSA</t>
  </si>
  <si>
    <t>GARCIA FELIPE KARINA YESSICA</t>
  </si>
  <si>
    <t>PANDURO SANCHEZ LOURDES</t>
  </si>
  <si>
    <t>CAMPOS MUÑICO GLORIA ELIZABETH</t>
  </si>
  <si>
    <t>BUSTINZA CAMPOS LUZ INOCENTA</t>
  </si>
  <si>
    <t>CARBAJAL  FERIA MARISOL</t>
  </si>
  <si>
    <t xml:space="preserve">RAMÌREZ ROMERO JUANA IRENE </t>
  </si>
  <si>
    <t>30 horas</t>
  </si>
  <si>
    <t>15EVE2101861</t>
  </si>
  <si>
    <t xml:space="preserve">CASAS CAMPOS JOHN MICHAEL </t>
  </si>
  <si>
    <t>6 horas</t>
  </si>
  <si>
    <t>15EVE2108955</t>
  </si>
  <si>
    <t>AYVAR  CHAMORRO HECTOR MANUEL</t>
  </si>
  <si>
    <t>15EVE2108956</t>
  </si>
  <si>
    <t>EXPERIENCIA GENERAL</t>
  </si>
  <si>
    <t>EXPERIENCIA ESPECÍFICA</t>
  </si>
  <si>
    <t>TÍTULO EDUCACIÓN FÍSICA</t>
  </si>
  <si>
    <t>ANEXO 2</t>
  </si>
  <si>
    <t>ANEXO 6</t>
  </si>
  <si>
    <t>ANEXO 7</t>
  </si>
  <si>
    <t>ANEXO 8</t>
  </si>
  <si>
    <t>ANEXO 9</t>
  </si>
  <si>
    <t>ANEXO 10</t>
  </si>
  <si>
    <t>Formación Profesional</t>
  </si>
  <si>
    <t>Experiencia docente</t>
  </si>
  <si>
    <t>Experiencia Técnico deportivo</t>
  </si>
  <si>
    <t>Capacitación y actualización</t>
  </si>
  <si>
    <t>VRAEM</t>
  </si>
  <si>
    <t>Zona Rural</t>
  </si>
  <si>
    <t>Programas</t>
  </si>
  <si>
    <t>Entrevista</t>
  </si>
  <si>
    <t>OBSERVACIONES</t>
  </si>
  <si>
    <r>
      <rPr>
        <sz val="8"/>
        <rFont val="Calibri"/>
        <charset val="134"/>
      </rPr>
      <t>LIMA PROVINCIAS</t>
    </r>
  </si>
  <si>
    <r>
      <rPr>
        <sz val="8"/>
        <rFont val="Calibri"/>
        <charset val="134"/>
      </rPr>
      <t>UGEL 12 CANTA</t>
    </r>
  </si>
  <si>
    <t>Promotor de tutoría</t>
  </si>
  <si>
    <t>SI</t>
  </si>
  <si>
    <t>1º</t>
  </si>
  <si>
    <t>3º</t>
  </si>
  <si>
    <t>SÍ</t>
  </si>
  <si>
    <t>4º</t>
  </si>
  <si>
    <t xml:space="preserve">TORRES ASTOCONDOR </t>
  </si>
  <si>
    <t>ISRAEL ELIAS</t>
  </si>
  <si>
    <t>No cumple requisito minimo, establecido en el Perfil de Puesto Anexo 1.</t>
  </si>
  <si>
    <t>6º</t>
  </si>
  <si>
    <t>OLIVARES</t>
  </si>
  <si>
    <t>SABOYA</t>
  </si>
  <si>
    <t xml:space="preserve">LEONARDO </t>
  </si>
  <si>
    <t>7º</t>
  </si>
  <si>
    <t xml:space="preserve">FAJARDO </t>
  </si>
  <si>
    <t>PEDRO RENATO</t>
  </si>
  <si>
    <t>8º</t>
  </si>
  <si>
    <t xml:space="preserve">QUIROZ </t>
  </si>
  <si>
    <t>OCAÑA</t>
  </si>
  <si>
    <t>WILLIAM MAYCO</t>
  </si>
  <si>
    <t>9º</t>
  </si>
  <si>
    <t>VALERA</t>
  </si>
  <si>
    <t>MARIN</t>
  </si>
  <si>
    <t>MARIELA ROSALIA</t>
  </si>
  <si>
    <t>10º</t>
  </si>
  <si>
    <t>PRINCIPE</t>
  </si>
  <si>
    <t>JAIME CARLOS</t>
  </si>
  <si>
    <t>11º</t>
  </si>
  <si>
    <t>DIRK BARRY</t>
  </si>
  <si>
    <t>VIDAL</t>
  </si>
  <si>
    <t>MARISOL GABRIELA</t>
  </si>
  <si>
    <t>12º</t>
  </si>
  <si>
    <t>MEL</t>
  </si>
  <si>
    <t>CARLOS FERNANDO</t>
  </si>
  <si>
    <t>14º</t>
  </si>
  <si>
    <t xml:space="preserve">ROJAS </t>
  </si>
  <si>
    <t>MAYRA ELIZABETH</t>
  </si>
  <si>
    <t>15º</t>
  </si>
  <si>
    <t xml:space="preserve">GRADOS </t>
  </si>
  <si>
    <t>HUAMANI</t>
  </si>
  <si>
    <t>SANTIAGO JHONY</t>
  </si>
  <si>
    <t xml:space="preserve">RODRIGUEZ </t>
  </si>
  <si>
    <t>ALEXARDRE STEVEN</t>
  </si>
  <si>
    <t>13º</t>
  </si>
  <si>
    <t>Expediente.</t>
  </si>
  <si>
    <t>PUNTAJE                                                                                                PRELIMINAR</t>
  </si>
  <si>
    <t>EL COMITÉ DE CONTRATACION</t>
  </si>
  <si>
    <t>RESULTADOS  PRELIMINARES DE EVALUACION DE CURRICULOS DE POSTULANTES, PARA CONTRATACIÓN DE TÉCNICOS DEPORTIVOS 2024
Resolución Viceministerial 067 - 2021- MINEDU.</t>
  </si>
  <si>
    <t>10 % POR SERVICIO MO.</t>
  </si>
  <si>
    <t xml:space="preserve">ZAPATA </t>
  </si>
  <si>
    <t>SARSOSO</t>
  </si>
  <si>
    <t>YURI</t>
  </si>
  <si>
    <t>JAIME  OSCAR</t>
  </si>
  <si>
    <t>si</t>
  </si>
  <si>
    <t>JAIME OSCAR</t>
  </si>
  <si>
    <t xml:space="preserve">SIFUENTES </t>
  </si>
  <si>
    <t>JOSE LUIS</t>
  </si>
  <si>
    <t>ORTEGA</t>
  </si>
  <si>
    <t>URBANO</t>
  </si>
  <si>
    <t>OMER OBED</t>
  </si>
  <si>
    <t>OLIMPIO OLIVER</t>
  </si>
  <si>
    <t xml:space="preserve">MONTALVO </t>
  </si>
  <si>
    <t>FRIEDMAN ALDO</t>
  </si>
  <si>
    <t>07363595</t>
  </si>
  <si>
    <t>ORDEN DE PRELACION</t>
  </si>
  <si>
    <t>IMPROCEDENTE-DOCENTE NOMBRADO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</si>
</sst>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000000"/>
  </numFmts>
  <fonts count="34" x14ac:knownFonts="1">
    <font>
      <sz val="10"/>
      <name val="Arial"/>
      <charset val="134"/>
    </font>
    <font>
      <b/>
      <sz val="10"/>
      <name val="Arial"/>
      <charset val="134"/>
    </font>
    <font>
      <b/>
      <sz val="14"/>
      <name val="Arial"/>
      <charset val="134"/>
    </font>
    <font>
      <b/>
      <sz val="8"/>
      <color theme="0"/>
      <name val="Calibri"/>
      <charset val="134"/>
    </font>
    <font>
      <b/>
      <sz val="8"/>
      <color rgb="FFFFFFFF"/>
      <name val="Calibri"/>
      <charset val="134"/>
    </font>
    <font>
      <b/>
      <sz val="12"/>
      <color rgb="FF555559"/>
      <name val="Arial"/>
      <charset val="134"/>
    </font>
    <font>
      <sz val="8"/>
      <color rgb="FF000000"/>
      <name val="Times New Roman"/>
      <charset val="134"/>
    </font>
    <font>
      <sz val="8"/>
      <name val="Calibri"/>
      <charset val="134"/>
    </font>
    <font>
      <b/>
      <sz val="9"/>
      <color rgb="FF555559"/>
      <name val="Arial"/>
      <charset val="134"/>
    </font>
    <font>
      <sz val="8"/>
      <color rgb="FF000000"/>
      <name val="Calibri"/>
      <charset val="134"/>
    </font>
    <font>
      <sz val="8"/>
      <name val="Arial"/>
      <charset val="134"/>
    </font>
    <font>
      <sz val="8"/>
      <color rgb="FF000000"/>
      <name val="Calibri"/>
      <charset val="134"/>
      <scheme val="minor"/>
    </font>
    <font>
      <sz val="10"/>
      <name val="Arial"/>
      <charset val="134"/>
    </font>
    <font>
      <sz val="8"/>
      <color theme="0"/>
      <name val="Times New Roman"/>
      <charset val="134"/>
    </font>
    <font>
      <b/>
      <sz val="7"/>
      <color rgb="FFFFFFFF"/>
      <name val="Times New Roman"/>
      <charset val="134"/>
    </font>
    <font>
      <b/>
      <sz val="11"/>
      <name val="Arial"/>
      <charset val="134"/>
    </font>
    <font>
      <b/>
      <sz val="10"/>
      <color indexed="8"/>
      <name val="Times New Roman"/>
      <charset val="134"/>
    </font>
    <font>
      <b/>
      <sz val="12"/>
      <name val="Arial"/>
      <charset val="134"/>
    </font>
    <font>
      <sz val="9"/>
      <name val="Arial"/>
      <charset val="134"/>
    </font>
    <font>
      <sz val="11"/>
      <name val="Calibri"/>
      <charset val="134"/>
    </font>
    <font>
      <b/>
      <sz val="10"/>
      <color indexed="10"/>
      <name val="Arial"/>
      <charset val="134"/>
    </font>
    <font>
      <b/>
      <sz val="13"/>
      <name val="Arial"/>
      <charset val="134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color rgb="FF555559"/>
      <name val="Arial"/>
      <family val="2"/>
    </font>
    <font>
      <sz val="9"/>
      <color rgb="FF000000"/>
      <name val="Arial"/>
      <family val="2"/>
    </font>
    <font>
      <sz val="6"/>
      <name val="Arial Narrow"/>
      <family val="2"/>
    </font>
    <font>
      <sz val="8"/>
      <color rgb="FF55555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5C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1C4C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148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top"/>
      <protection hidden="1"/>
    </xf>
    <xf numFmtId="0" fontId="10" fillId="2" borderId="4" xfId="0" applyFont="1" applyFill="1" applyBorder="1" applyAlignment="1">
      <alignment horizontal="center"/>
    </xf>
    <xf numFmtId="164" fontId="9" fillId="2" borderId="0" xfId="0" applyNumberFormat="1" applyFont="1" applyFill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horizontal="left" vertical="top"/>
      <protection hidden="1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8" borderId="1" xfId="0" applyFont="1" applyFill="1" applyBorder="1" applyAlignment="1">
      <alignment vertical="center" wrapText="1"/>
    </xf>
    <xf numFmtId="0" fontId="0" fillId="0" borderId="1" xfId="0" applyBorder="1"/>
    <xf numFmtId="0" fontId="0" fillId="9" borderId="1" xfId="0" applyFont="1" applyFill="1" applyBorder="1"/>
    <xf numFmtId="0" fontId="0" fillId="9" borderId="1" xfId="0" applyFill="1" applyBorder="1"/>
    <xf numFmtId="0" fontId="0" fillId="10" borderId="1" xfId="0" applyFont="1" applyFill="1" applyBorder="1"/>
    <xf numFmtId="0" fontId="0" fillId="10" borderId="1" xfId="0" applyFill="1" applyBorder="1"/>
    <xf numFmtId="0" fontId="0" fillId="11" borderId="1" xfId="0" applyFill="1" applyBorder="1"/>
    <xf numFmtId="0" fontId="0" fillId="0" borderId="1" xfId="0" applyFont="1" applyBorder="1"/>
    <xf numFmtId="1" fontId="0" fillId="0" borderId="1" xfId="0" applyNumberFormat="1" applyBorder="1" applyAlignment="1">
      <alignment horizontal="left"/>
    </xf>
    <xf numFmtId="0" fontId="0" fillId="2" borderId="1" xfId="0" applyFont="1" applyFill="1" applyBorder="1"/>
    <xf numFmtId="0" fontId="0" fillId="12" borderId="1" xfId="0" applyFont="1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3" borderId="10" xfId="0" applyFill="1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14" borderId="1" xfId="0" applyNumberFormat="1" applyFill="1" applyBorder="1"/>
    <xf numFmtId="0" fontId="15" fillId="15" borderId="1" xfId="0" applyFont="1" applyFill="1" applyBorder="1"/>
    <xf numFmtId="0" fontId="0" fillId="16" borderId="1" xfId="0" applyFont="1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8" borderId="1" xfId="0" applyFont="1" applyFill="1" applyBorder="1"/>
    <xf numFmtId="0" fontId="0" fillId="19" borderId="1" xfId="0" applyFill="1" applyBorder="1"/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9" fontId="12" fillId="0" borderId="12" xfId="1" applyNumberFormat="1" applyBorder="1" applyAlignment="1">
      <alignment horizontal="left"/>
    </xf>
    <xf numFmtId="0" fontId="12" fillId="0" borderId="12" xfId="1" applyBorder="1" applyAlignment="1">
      <alignment horizontal="center"/>
    </xf>
    <xf numFmtId="0" fontId="12" fillId="0" borderId="9" xfId="1" applyBorder="1" applyAlignment="1">
      <alignment horizontal="center"/>
    </xf>
    <xf numFmtId="0" fontId="18" fillId="20" borderId="5" xfId="0" applyFont="1" applyFill="1" applyBorder="1" applyAlignment="1">
      <alignment horizontal="center" textRotation="90"/>
    </xf>
    <xf numFmtId="0" fontId="12" fillId="20" borderId="1" xfId="1" applyFill="1" applyBorder="1" applyAlignment="1">
      <alignment horizontal="center" vertical="center"/>
    </xf>
    <xf numFmtId="0" fontId="0" fillId="20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21" borderId="1" xfId="0" applyFill="1" applyBorder="1" applyProtection="1">
      <protection locked="0"/>
    </xf>
    <xf numFmtId="165" fontId="0" fillId="21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Protection="1">
      <protection locked="0"/>
    </xf>
    <xf numFmtId="0" fontId="19" fillId="0" borderId="1" xfId="0" applyFont="1" applyBorder="1" applyProtection="1">
      <protection locked="0"/>
    </xf>
    <xf numFmtId="0" fontId="0" fillId="22" borderId="1" xfId="0" applyFill="1" applyBorder="1" applyProtection="1">
      <protection locked="0"/>
    </xf>
    <xf numFmtId="0" fontId="12" fillId="0" borderId="1" xfId="1" applyBorder="1" applyProtection="1">
      <protection locked="0"/>
    </xf>
    <xf numFmtId="0" fontId="1" fillId="23" borderId="0" xfId="0" applyFont="1" applyFill="1" applyAlignment="1">
      <alignment horizontal="center"/>
    </xf>
    <xf numFmtId="0" fontId="0" fillId="0" borderId="1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18" borderId="0" xfId="0" applyFont="1" applyFill="1" applyAlignment="1">
      <alignment horizontal="center"/>
    </xf>
    <xf numFmtId="0" fontId="1" fillId="21" borderId="0" xfId="0" applyFont="1" applyFill="1" applyAlignment="1">
      <alignment horizontal="center"/>
    </xf>
    <xf numFmtId="0" fontId="0" fillId="22" borderId="0" xfId="0" applyFill="1"/>
    <xf numFmtId="0" fontId="0" fillId="23" borderId="0" xfId="0" applyFill="1"/>
    <xf numFmtId="0" fontId="21" fillId="0" borderId="0" xfId="0" applyFont="1"/>
    <xf numFmtId="0" fontId="15" fillId="15" borderId="0" xfId="0" applyFont="1" applyFill="1"/>
    <xf numFmtId="0" fontId="0" fillId="24" borderId="0" xfId="0" applyFill="1"/>
    <xf numFmtId="14" fontId="0" fillId="0" borderId="0" xfId="0" applyNumberFormat="1"/>
    <xf numFmtId="1" fontId="0" fillId="24" borderId="0" xfId="0" applyNumberFormat="1" applyFill="1" applyAlignment="1">
      <alignment horizontal="left"/>
    </xf>
    <xf numFmtId="14" fontId="0" fillId="22" borderId="0" xfId="0" applyNumberFormat="1" applyFill="1"/>
    <xf numFmtId="49" fontId="0" fillId="0" borderId="1" xfId="0" quotePrefix="1" applyNumberFormat="1" applyBorder="1" applyProtection="1">
      <protection locked="0"/>
    </xf>
    <xf numFmtId="165" fontId="0" fillId="21" borderId="1" xfId="0" quotePrefix="1" applyNumberFormat="1" applyFill="1" applyBorder="1" applyAlignment="1" applyProtection="1">
      <alignment horizontal="center"/>
      <protection locked="0"/>
    </xf>
    <xf numFmtId="0" fontId="8" fillId="2" borderId="0" xfId="0" applyFont="1" applyFill="1"/>
    <xf numFmtId="0" fontId="0" fillId="0" borderId="0" xfId="0" applyAlignment="1">
      <alignment horizontal="center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>
      <alignment horizontal="left" vertical="top" wrapText="1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0" fillId="2" borderId="10" xfId="0" applyFill="1" applyBorder="1"/>
    <xf numFmtId="164" fontId="9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>
      <alignment horizontal="center" vertical="top" wrapText="1"/>
    </xf>
    <xf numFmtId="164" fontId="9" fillId="2" borderId="6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9" xfId="0" applyNumberFormat="1" applyFont="1" applyFill="1" applyBorder="1" applyAlignment="1" applyProtection="1">
      <alignment horizontal="center" vertical="top" wrapText="1"/>
      <protection locked="0"/>
    </xf>
    <xf numFmtId="0" fontId="8" fillId="2" borderId="9" xfId="0" applyFont="1" applyFill="1" applyBorder="1"/>
    <xf numFmtId="0" fontId="27" fillId="2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2" fontId="28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/>
    </xf>
    <xf numFmtId="2" fontId="2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0" fontId="28" fillId="2" borderId="9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 applyProtection="1">
      <alignment vertical="center"/>
      <protection locked="0"/>
    </xf>
    <xf numFmtId="0" fontId="28" fillId="2" borderId="9" xfId="0" applyFont="1" applyFill="1" applyBorder="1" applyAlignment="1" applyProtection="1">
      <alignment horizontal="center" vertical="center" wrapText="1"/>
      <protection locked="0"/>
    </xf>
    <xf numFmtId="2" fontId="28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28" fillId="2" borderId="4" xfId="0" applyFont="1" applyFill="1" applyBorder="1" applyAlignment="1" applyProtection="1">
      <alignment horizontal="center" vertical="center" wrapText="1"/>
      <protection locked="0"/>
    </xf>
    <xf numFmtId="0" fontId="28" fillId="2" borderId="13" xfId="0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28" fillId="2" borderId="5" xfId="0" applyFont="1" applyFill="1" applyBorder="1" applyAlignment="1" applyProtection="1">
      <alignment horizontal="center" vertical="center" wrapText="1"/>
      <protection locked="0"/>
    </xf>
    <xf numFmtId="0" fontId="28" fillId="2" borderId="14" xfId="0" applyFont="1" applyFill="1" applyBorder="1" applyAlignment="1" applyProtection="1">
      <alignment horizontal="center" vertical="center" wrapText="1"/>
      <protection locked="0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Border="1" applyAlignment="1">
      <alignment vertical="center"/>
    </xf>
    <xf numFmtId="0" fontId="26" fillId="2" borderId="5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ill="1"/>
    <xf numFmtId="0" fontId="13" fillId="5" borderId="13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4" fillId="2" borderId="1" xfId="0" applyFont="1" applyFill="1" applyBorder="1"/>
    <xf numFmtId="49" fontId="24" fillId="2" borderId="1" xfId="0" applyNumberFormat="1" applyFont="1" applyFill="1" applyBorder="1"/>
    <xf numFmtId="0" fontId="22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2" fillId="0" borderId="0" xfId="0" applyFont="1"/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3" fillId="26" borderId="1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1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215053</xdr:colOff>
      <xdr:row>0</xdr:row>
      <xdr:rowOff>77893</xdr:rowOff>
    </xdr:from>
    <xdr:to>
      <xdr:col>0</xdr:col>
      <xdr:colOff>1190413</xdr:colOff>
      <xdr:row>0</xdr:row>
      <xdr:rowOff>1121833</xdr:rowOff>
    </xdr:to>
    <xdr:pic>
      <xdr:nvPicPr>
        <xdr:cNvPr id="2059" name="Imagen 2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4630" y="77470"/>
          <a:ext cx="97536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12699</xdr:colOff>
      <xdr:row>0</xdr:row>
      <xdr:rowOff>381000</xdr:rowOff>
    </xdr:from>
    <xdr:to>
      <xdr:col>31</xdr:col>
      <xdr:colOff>2682875</xdr:colOff>
      <xdr:row>0</xdr:row>
      <xdr:rowOff>971550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06387" y="381000"/>
          <a:ext cx="12060238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altLang="es-PE" sz="1400" b="1"/>
            <a:t>RELACION  PRELIMINAR DE RESULTADOS</a:t>
          </a:r>
          <a:r>
            <a:rPr lang="es-ES" altLang="es-PE" sz="1400" b="1" baseline="0"/>
            <a:t> DE LA EVALUACION CURRICULAR EXCEPCIONAL  DE LOS POSTULANTES A TECNICOS DEPORTIVOS DE LAS IIEE DE LA UGEL 06</a:t>
          </a:r>
          <a:endParaRPr lang="es-PE" sz="1400" b="1"/>
        </a:p>
        <a:p>
          <a:endParaRPr lang="es-PE" sz="1400" b="1"/>
        </a:p>
      </xdr:txBody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19</xdr:col>
      <xdr:colOff>304800</xdr:colOff>
      <xdr:row>23</xdr:row>
      <xdr:rowOff>142875</xdr:rowOff>
    </xdr:to>
    <xdr:sp macro="" textlink="">
      <xdr:nvSpPr>
        <xdr:cNvPr id="2055" name="AutoShape 7" descr="blob:https://web.whatsapp.com/56c84b43-4832-4bf0-adf7-8366d69a04ea">
          <a:extLst>
            <a:ext uri="{FF2B5EF4-FFF2-40B4-BE49-F238E27FC236}">
              <a16:creationId xmlns:a16="http://schemas.microsoft.com/office/drawing/2014/main" id="{00000000-0008-0000-0400-000007080000}"/>
            </a:ext>
          </a:extLst>
        </xdr:cNvPr>
        <xdr:cNvSpPr>
          <a:spLocks noChangeAspect="1" noChangeArrowheads="1"/>
        </xdr:cNvSpPr>
      </xdr:nvSpPr>
      <xdr:spPr>
        <a:xfrm>
          <a:off x="3609975" y="908748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19</xdr:col>
      <xdr:colOff>304800</xdr:colOff>
      <xdr:row>23</xdr:row>
      <xdr:rowOff>142875</xdr:rowOff>
    </xdr:to>
    <xdr:sp macro="" textlink="">
      <xdr:nvSpPr>
        <xdr:cNvPr id="2057" name="AutoShape 9" descr="blob:https://web.whatsapp.com/56c84b43-4832-4bf0-adf7-8366d69a04ea">
          <a:extLst>
            <a:ext uri="{FF2B5EF4-FFF2-40B4-BE49-F238E27FC236}">
              <a16:creationId xmlns:a16="http://schemas.microsoft.com/office/drawing/2014/main" id="{00000000-0008-0000-0400-000009080000}"/>
            </a:ext>
          </a:extLst>
        </xdr:cNvPr>
        <xdr:cNvSpPr>
          <a:spLocks noChangeAspect="1" noChangeArrowheads="1"/>
        </xdr:cNvSpPr>
      </xdr:nvSpPr>
      <xdr:spPr>
        <a:xfrm>
          <a:off x="3609975" y="578231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19</xdr:col>
      <xdr:colOff>304800</xdr:colOff>
      <xdr:row>23</xdr:row>
      <xdr:rowOff>142875</xdr:rowOff>
    </xdr:to>
    <xdr:sp macro="" textlink="">
      <xdr:nvSpPr>
        <xdr:cNvPr id="2059" name="AutoShape 11" descr="blob:https://web.whatsapp.com/56c84b43-4832-4bf0-adf7-8366d69a04ea">
          <a:extLst>
            <a:ext uri="{FF2B5EF4-FFF2-40B4-BE49-F238E27FC236}">
              <a16:creationId xmlns:a16="http://schemas.microsoft.com/office/drawing/2014/main" id="{00000000-0008-0000-0400-00000B080000}"/>
            </a:ext>
          </a:extLst>
        </xdr:cNvPr>
        <xdr:cNvSpPr>
          <a:spLocks noChangeAspect="1" noChangeArrowheads="1"/>
        </xdr:cNvSpPr>
      </xdr:nvSpPr>
      <xdr:spPr>
        <a:xfrm>
          <a:off x="3609975" y="578231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22</xdr:row>
      <xdr:rowOff>0</xdr:rowOff>
    </xdr:from>
    <xdr:to>
      <xdr:col>31</xdr:col>
      <xdr:colOff>304800</xdr:colOff>
      <xdr:row>23</xdr:row>
      <xdr:rowOff>142875</xdr:rowOff>
    </xdr:to>
    <xdr:sp macro="" textlink="">
      <xdr:nvSpPr>
        <xdr:cNvPr id="2049" name="AutoShape 1" descr="blob:https://web.whatsapp.com/88d3237c-3e1f-422c-b42a-4f6fc3f9e639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Aspect="1" noChangeArrowheads="1"/>
        </xdr:cNvSpPr>
      </xdr:nvSpPr>
      <xdr:spPr>
        <a:xfrm>
          <a:off x="9458325" y="578231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19</xdr:col>
      <xdr:colOff>304800</xdr:colOff>
      <xdr:row>23</xdr:row>
      <xdr:rowOff>144462</xdr:rowOff>
    </xdr:to>
    <xdr:sp macro="" textlink="">
      <xdr:nvSpPr>
        <xdr:cNvPr id="6" name="AutoShape 7" descr="blob:https://web.whatsapp.com/56c84b43-4832-4bf0-adf7-8366d69a04e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>
        <a:xfrm>
          <a:off x="3609975" y="7268210"/>
          <a:ext cx="304800" cy="306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19</xdr:col>
      <xdr:colOff>304800</xdr:colOff>
      <xdr:row>23</xdr:row>
      <xdr:rowOff>142875</xdr:rowOff>
    </xdr:to>
    <xdr:sp macro="" textlink="">
      <xdr:nvSpPr>
        <xdr:cNvPr id="7" name="AutoShape 9" descr="blob:https://web.whatsapp.com/56c84b43-4832-4bf0-adf7-8366d69a04e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>
        <a:xfrm>
          <a:off x="3609975" y="9782810"/>
          <a:ext cx="304800" cy="2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19</xdr:col>
      <xdr:colOff>304800</xdr:colOff>
      <xdr:row>23</xdr:row>
      <xdr:rowOff>142875</xdr:rowOff>
    </xdr:to>
    <xdr:sp macro="" textlink="">
      <xdr:nvSpPr>
        <xdr:cNvPr id="9" name="AutoShape 11" descr="blob:https://web.whatsapp.com/56c84b43-4832-4bf0-adf7-8366d69a04e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>
        <a:xfrm>
          <a:off x="3609975" y="9782810"/>
          <a:ext cx="304800" cy="2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31</xdr:col>
      <xdr:colOff>0</xdr:colOff>
      <xdr:row>22</xdr:row>
      <xdr:rowOff>0</xdr:rowOff>
    </xdr:from>
    <xdr:to>
      <xdr:col>31</xdr:col>
      <xdr:colOff>304800</xdr:colOff>
      <xdr:row>23</xdr:row>
      <xdr:rowOff>142875</xdr:rowOff>
    </xdr:to>
    <xdr:sp macro="" textlink="">
      <xdr:nvSpPr>
        <xdr:cNvPr id="10" name="AutoShape 1" descr="blob:https://web.whatsapp.com/88d3237c-3e1f-422c-b42a-4f6fc3f9e63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spect="1" noChangeArrowheads="1"/>
        </xdr:cNvSpPr>
      </xdr:nvSpPr>
      <xdr:spPr>
        <a:xfrm>
          <a:off x="9458325" y="9782810"/>
          <a:ext cx="304800" cy="2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31</xdr:col>
      <xdr:colOff>0</xdr:colOff>
      <xdr:row>22</xdr:row>
      <xdr:rowOff>0</xdr:rowOff>
    </xdr:from>
    <xdr:ext cx="304800" cy="301625"/>
    <xdr:sp macro="" textlink="">
      <xdr:nvSpPr>
        <xdr:cNvPr id="11" name="AutoShape 1" descr="blob:https://web.whatsapp.com/88d3237c-3e1f-422c-b42a-4f6fc3f9e63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 noChangeArrowheads="1"/>
        </xdr:cNvSpPr>
      </xdr:nvSpPr>
      <xdr:spPr>
        <a:xfrm>
          <a:off x="10080625" y="574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0</xdr:rowOff>
    </xdr:from>
    <xdr:ext cx="304800" cy="301625"/>
    <xdr:sp macro="" textlink="">
      <xdr:nvSpPr>
        <xdr:cNvPr id="12" name="AutoShape 1" descr="blob:https://web.whatsapp.com/88d3237c-3e1f-422c-b42a-4f6fc3f9e63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 noChangeArrowheads="1"/>
        </xdr:cNvSpPr>
      </xdr:nvSpPr>
      <xdr:spPr>
        <a:xfrm>
          <a:off x="10080625" y="574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22</xdr:row>
      <xdr:rowOff>0</xdr:rowOff>
    </xdr:from>
    <xdr:ext cx="304800" cy="301625"/>
    <xdr:sp macro="" textlink="">
      <xdr:nvSpPr>
        <xdr:cNvPr id="17" name="AutoShape 1" descr="blob:https://web.whatsapp.com/88d3237c-3e1f-422c-b42a-4f6fc3f9e639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spect="1" noChangeArrowheads="1"/>
        </xdr:cNvSpPr>
      </xdr:nvSpPr>
      <xdr:spPr>
        <a:xfrm>
          <a:off x="10271125" y="51038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22</xdr:row>
      <xdr:rowOff>0</xdr:rowOff>
    </xdr:from>
    <xdr:ext cx="304800" cy="301625"/>
    <xdr:sp macro="" textlink="">
      <xdr:nvSpPr>
        <xdr:cNvPr id="18" name="AutoShape 1" descr="blob:https://web.whatsapp.com/88d3237c-3e1f-422c-b42a-4f6fc3f9e63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>
        <a:xfrm>
          <a:off x="10271125" y="640556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22</xdr:row>
      <xdr:rowOff>0</xdr:rowOff>
    </xdr:from>
    <xdr:ext cx="304800" cy="301625"/>
    <xdr:sp macro="" textlink="">
      <xdr:nvSpPr>
        <xdr:cNvPr id="19" name="AutoShape 1" descr="blob:https://web.whatsapp.com/88d3237c-3e1f-422c-b42a-4f6fc3f9e639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>
        <a:xfrm>
          <a:off x="10271125" y="65801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22</xdr:row>
      <xdr:rowOff>0</xdr:rowOff>
    </xdr:from>
    <xdr:ext cx="304800" cy="301625"/>
    <xdr:sp macro="" textlink="">
      <xdr:nvSpPr>
        <xdr:cNvPr id="20" name="AutoShape 1" descr="blob:https://web.whatsapp.com/88d3237c-3e1f-422c-b42a-4f6fc3f9e63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>
        <a:xfrm>
          <a:off x="10271125" y="82153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22</xdr:row>
      <xdr:rowOff>0</xdr:rowOff>
    </xdr:from>
    <xdr:ext cx="304800" cy="301625"/>
    <xdr:sp macro="" textlink="">
      <xdr:nvSpPr>
        <xdr:cNvPr id="21" name="AutoShape 1" descr="blob:https://web.whatsapp.com/88d3237c-3e1f-422c-b42a-4f6fc3f9e63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>
        <a:xfrm>
          <a:off x="10556875" y="405606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ol/Google%20Drive%20(sistemasayri@gmail.com)/Contrato%20Docente/FORMATO%20DE%20CUADRO%20DE%20HORAS%202021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-EBR"/>
      <sheetName val="A2-EBR"/>
      <sheetName val="A1-EBR-JEC"/>
      <sheetName val="A2-EBR-JEC"/>
      <sheetName val="A1-SRE"/>
      <sheetName val="A2-SRE"/>
      <sheetName val="A1-EBR-CRFA"/>
      <sheetName val="A2-EBR-CRFA"/>
      <sheetName val="A1-EIB_FCL"/>
      <sheetName val="A2-EIB_FCL"/>
      <sheetName val="A1-EIB_RCL"/>
      <sheetName val="A2-EIB_RCL"/>
      <sheetName val="A1-EIB_AU"/>
      <sheetName val="A2-EIB_AU"/>
      <sheetName val="A1-EBA"/>
      <sheetName val="A2-EBA"/>
      <sheetName val="OTROS"/>
      <sheetName val="Especialidad"/>
      <sheetName val="ESPECIAL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ACOMPAÑAMIENTO A ESTUDIANTES</v>
          </cell>
          <cell r="B1" t="str">
            <v>E470</v>
          </cell>
        </row>
        <row r="2">
          <cell r="A2" t="str">
            <v>ARTE Y CULTURA</v>
          </cell>
          <cell r="B2" t="str">
            <v>E497</v>
          </cell>
        </row>
        <row r="3">
          <cell r="A3" t="str">
            <v>ARTE Y CULTURA-JEC</v>
          </cell>
          <cell r="B3" t="str">
            <v>J022</v>
          </cell>
        </row>
        <row r="4">
          <cell r="A4" t="str">
            <v>ATENCIÓN A ESTUDIANTES</v>
          </cell>
          <cell r="B4" t="str">
            <v>E453</v>
          </cell>
        </row>
        <row r="5">
          <cell r="A5" t="str">
            <v>ATENCION A ESTUDIANTES Y FAMILIAS - JEC</v>
          </cell>
          <cell r="B5" t="str">
            <v>J014</v>
          </cell>
        </row>
        <row r="6">
          <cell r="A6" t="str">
            <v>ATENCION A FAMILIAS</v>
          </cell>
          <cell r="B6" t="str">
            <v>E454</v>
          </cell>
        </row>
        <row r="7">
          <cell r="A7" t="str">
            <v>CASTELLANO COMO SEGUNDA LENGUA</v>
          </cell>
          <cell r="B7" t="str">
            <v>E498</v>
          </cell>
        </row>
        <row r="8">
          <cell r="A8" t="str">
            <v>CIENCIA Y TECNOLOGIA</v>
          </cell>
          <cell r="B8" t="str">
            <v>E021</v>
          </cell>
        </row>
        <row r="9">
          <cell r="A9" t="str">
            <v>CIENCIA Y TECNOLOGIA-JEC</v>
          </cell>
          <cell r="B9" t="str">
            <v>J010</v>
          </cell>
        </row>
        <row r="10">
          <cell r="A10" t="str">
            <v>CIENCIA, TECNOLOGIA Y SALUD</v>
          </cell>
          <cell r="B10" t="str">
            <v>E499</v>
          </cell>
        </row>
        <row r="11">
          <cell r="A11" t="str">
            <v>CIENCIAS SOCIALES</v>
          </cell>
          <cell r="B11" t="str">
            <v>E022</v>
          </cell>
        </row>
        <row r="12">
          <cell r="A12" t="str">
            <v>CIENCIAS SOCIALES - JEC</v>
          </cell>
          <cell r="B12" t="str">
            <v>J005</v>
          </cell>
        </row>
        <row r="13">
          <cell r="A13" t="str">
            <v>COMUNICACIÓN</v>
          </cell>
          <cell r="B13" t="str">
            <v>E029</v>
          </cell>
        </row>
        <row r="14">
          <cell r="A14" t="str">
            <v>COMUNICACIÓN - JEC</v>
          </cell>
          <cell r="B14" t="str">
            <v>J002</v>
          </cell>
        </row>
        <row r="15">
          <cell r="A15" t="str">
            <v>COMUNICACION EN CASTELLANO</v>
          </cell>
          <cell r="B15" t="str">
            <v>E469</v>
          </cell>
        </row>
        <row r="16">
          <cell r="A16" t="str">
            <v>COMUNICACION LENGUA ORIGINARIA</v>
          </cell>
          <cell r="B16" t="str">
            <v>E502</v>
          </cell>
        </row>
        <row r="17">
          <cell r="A17" t="str">
            <v>CURSO TECNICO</v>
          </cell>
          <cell r="B17" t="str">
            <v>E459</v>
          </cell>
        </row>
        <row r="18">
          <cell r="A18" t="str">
            <v>DESARROLLO DE TALLERES GIA</v>
          </cell>
          <cell r="B18" t="str">
            <v>E471</v>
          </cell>
        </row>
        <row r="19">
          <cell r="A19" t="str">
            <v>DESARROLLO PERSONAL Y CIUDADANO</v>
          </cell>
          <cell r="B19" t="str">
            <v>E500</v>
          </cell>
        </row>
        <row r="20">
          <cell r="A20" t="str">
            <v>DESARROLLO PERSONAL, CIUDADANIA Y CIVICA</v>
          </cell>
          <cell r="B20" t="str">
            <v>E182</v>
          </cell>
        </row>
        <row r="21">
          <cell r="A21" t="str">
            <v>DESARROLLO PERSONAL, CIUDADANIA Y CIVICA - JEC</v>
          </cell>
          <cell r="B21" t="str">
            <v>J006</v>
          </cell>
        </row>
        <row r="22">
          <cell r="A22" t="str">
            <v>EDUCACION ARTISTICA</v>
          </cell>
          <cell r="B22" t="str">
            <v>E049</v>
          </cell>
        </row>
        <row r="23">
          <cell r="A23" t="str">
            <v>EDUCACION FISICA</v>
          </cell>
          <cell r="B23" t="str">
            <v>E054</v>
          </cell>
        </row>
        <row r="24">
          <cell r="A24" t="str">
            <v>EDUCACION FISICA - JEC</v>
          </cell>
          <cell r="B24" t="str">
            <v>J008</v>
          </cell>
        </row>
        <row r="25">
          <cell r="A25" t="str">
            <v>EDUCACION PARA EL TRABAJO</v>
          </cell>
          <cell r="B25" t="str">
            <v>E055</v>
          </cell>
        </row>
        <row r="26">
          <cell r="A26" t="str">
            <v>EDUCACION PARA EL TRABAJO - JEC</v>
          </cell>
          <cell r="B26" t="str">
            <v>J011</v>
          </cell>
        </row>
        <row r="27">
          <cell r="A27" t="str">
            <v>EDUCACION RELIGIOSA</v>
          </cell>
          <cell r="B27" t="str">
            <v>E048</v>
          </cell>
        </row>
        <row r="28">
          <cell r="A28" t="str">
            <v>EDUCACION RELIGIOSA - JEC</v>
          </cell>
          <cell r="B28" t="str">
            <v>J009</v>
          </cell>
        </row>
        <row r="29">
          <cell r="A29" t="str">
            <v>ELABORACION DE MATERIALES EDUCATIVOS</v>
          </cell>
          <cell r="B29" t="str">
            <v>E473</v>
          </cell>
        </row>
        <row r="30">
          <cell r="A30" t="str">
            <v>ELABORACION/REAJUSTE DE MATERIALES -JEC</v>
          </cell>
          <cell r="B30" t="str">
            <v>J015</v>
          </cell>
        </row>
        <row r="31">
          <cell r="A31" t="str">
            <v>INGLES</v>
          </cell>
          <cell r="B31" t="str">
            <v>E089</v>
          </cell>
        </row>
        <row r="32">
          <cell r="A32" t="str">
            <v>INGLES - JEC</v>
          </cell>
          <cell r="B32" t="str">
            <v>J003</v>
          </cell>
        </row>
        <row r="33">
          <cell r="A33" t="str">
            <v>LENGUA ORIGINARIA COMO SEGUNDA LENGUA</v>
          </cell>
          <cell r="B33" t="str">
            <v>E503</v>
          </cell>
        </row>
        <row r="34">
          <cell r="A34" t="str">
            <v>MATEMATICA</v>
          </cell>
          <cell r="B34" t="str">
            <v>E104</v>
          </cell>
        </row>
        <row r="35">
          <cell r="A35" t="str">
            <v>MATEMATICA - JEC</v>
          </cell>
          <cell r="B35" t="str">
            <v>J001</v>
          </cell>
        </row>
        <row r="36">
          <cell r="A36" t="str">
            <v>PLAN DE INVESTIGACION (ELABORACION Y PUESTA EN COMUN)</v>
          </cell>
          <cell r="B36" t="str">
            <v>E458</v>
          </cell>
        </row>
        <row r="37">
          <cell r="A37" t="str">
            <v>PLANIFICACION CURRICULAR</v>
          </cell>
          <cell r="B37" t="str">
            <v>E472</v>
          </cell>
        </row>
        <row r="38">
          <cell r="A38" t="str">
            <v>REUNION CON PLANA DOCENTE</v>
          </cell>
          <cell r="B38" t="str">
            <v>E475</v>
          </cell>
        </row>
        <row r="39">
          <cell r="A39" t="str">
            <v>REVISION Y CALIFICACION DE ACTIVIDADES</v>
          </cell>
          <cell r="B39" t="str">
            <v>E474</v>
          </cell>
        </row>
        <row r="40">
          <cell r="A40" t="str">
            <v>TRABAJO COLEGIADO</v>
          </cell>
          <cell r="B40" t="str">
            <v>E455</v>
          </cell>
        </row>
        <row r="41">
          <cell r="A41" t="str">
            <v>TRABAJO COLEGIADO DE AREA CURRICULAR-JEC</v>
          </cell>
          <cell r="B41" t="str">
            <v>J016</v>
          </cell>
        </row>
        <row r="42">
          <cell r="A42" t="str">
            <v>TRABAJO COLEGIADO DE TUTORIA-JEC</v>
          </cell>
          <cell r="B42" t="str">
            <v>J017</v>
          </cell>
        </row>
        <row r="43">
          <cell r="A43" t="str">
            <v>TUTORIA INDIVIDUAL Y ORIENTACION EDUCATIVA</v>
          </cell>
          <cell r="B43" t="str">
            <v>E164</v>
          </cell>
        </row>
        <row r="44">
          <cell r="A44" t="str">
            <v>TUTORIA Y ORIENTACION EDUCATIVA</v>
          </cell>
          <cell r="B44" t="str">
            <v>E501</v>
          </cell>
        </row>
        <row r="45">
          <cell r="A45" t="str">
            <v>TUTORIA Y ORIENTACION EDUCATIVA - JEC</v>
          </cell>
          <cell r="B45" t="str">
            <v>J012</v>
          </cell>
        </row>
        <row r="46">
          <cell r="A46" t="str">
            <v>VISITA DE ESTUDIOS / TERTULIA PROFESIONAL / APRENDISAJE PRACTICO</v>
          </cell>
          <cell r="B46" t="str">
            <v>E457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R422"/>
  <sheetViews>
    <sheetView topLeftCell="G1" workbookViewId="0">
      <selection activeCell="S107" sqref="S107"/>
    </sheetView>
  </sheetViews>
  <sheetFormatPr defaultColWidth="11.0546875" defaultRowHeight="12.75" x14ac:dyDescent="0.15"/>
  <cols>
    <col min="12" max="12" width="19.1484375" customWidth="1"/>
    <col min="13" max="13" width="25.21484375" customWidth="1"/>
    <col min="14" max="14" width="16.71875" customWidth="1"/>
  </cols>
  <sheetData>
    <row r="1" spans="1:44" ht="17.25" x14ac:dyDescent="0.2">
      <c r="A1" s="71" t="s">
        <v>0</v>
      </c>
    </row>
    <row r="2" spans="1:44" ht="17.25" x14ac:dyDescent="0.2">
      <c r="A2" s="71" t="s">
        <v>1</v>
      </c>
    </row>
    <row r="5" spans="1:44" ht="13.5" x14ac:dyDescent="0.15">
      <c r="A5" s="72" t="s">
        <v>2</v>
      </c>
      <c r="B5" s="72" t="s">
        <v>3</v>
      </c>
      <c r="C5" s="72" t="s">
        <v>4</v>
      </c>
      <c r="D5" s="72" t="s">
        <v>5</v>
      </c>
      <c r="E5" s="72" t="s">
        <v>6</v>
      </c>
      <c r="F5" s="72" t="s">
        <v>7</v>
      </c>
      <c r="G5" s="72" t="s">
        <v>8</v>
      </c>
      <c r="H5" s="72" t="s">
        <v>9</v>
      </c>
      <c r="I5" s="72" t="s">
        <v>10</v>
      </c>
      <c r="J5" s="72" t="s">
        <v>11</v>
      </c>
      <c r="K5" s="72" t="s">
        <v>12</v>
      </c>
      <c r="L5" s="72" t="s">
        <v>13</v>
      </c>
      <c r="M5" s="72" t="s">
        <v>14</v>
      </c>
      <c r="N5" s="72" t="s">
        <v>15</v>
      </c>
      <c r="O5" s="72" t="s">
        <v>16</v>
      </c>
      <c r="P5" s="72" t="s">
        <v>17</v>
      </c>
      <c r="Q5" s="72" t="s">
        <v>18</v>
      </c>
      <c r="R5" s="72" t="s">
        <v>19</v>
      </c>
      <c r="S5" s="72" t="s">
        <v>20</v>
      </c>
      <c r="T5" s="72" t="s">
        <v>21</v>
      </c>
      <c r="U5" s="72" t="s">
        <v>22</v>
      </c>
      <c r="V5" s="72" t="s">
        <v>23</v>
      </c>
      <c r="W5" s="72" t="s">
        <v>24</v>
      </c>
      <c r="X5" s="72" t="s">
        <v>25</v>
      </c>
      <c r="Y5" s="72" t="s">
        <v>26</v>
      </c>
      <c r="Z5" s="72" t="s">
        <v>27</v>
      </c>
      <c r="AA5" s="72" t="s">
        <v>28</v>
      </c>
      <c r="AB5" s="72" t="s">
        <v>29</v>
      </c>
      <c r="AC5" s="72" t="s">
        <v>30</v>
      </c>
      <c r="AD5" s="72" t="s">
        <v>31</v>
      </c>
      <c r="AE5" s="72" t="s">
        <v>32</v>
      </c>
      <c r="AF5" s="72" t="s">
        <v>33</v>
      </c>
      <c r="AG5" s="72" t="s">
        <v>34</v>
      </c>
      <c r="AH5" s="72" t="s">
        <v>35</v>
      </c>
      <c r="AI5" s="72" t="s">
        <v>36</v>
      </c>
      <c r="AJ5" s="72" t="s">
        <v>37</v>
      </c>
      <c r="AK5" s="72" t="s">
        <v>38</v>
      </c>
      <c r="AL5" s="72" t="s">
        <v>39</v>
      </c>
      <c r="AM5" s="72" t="s">
        <v>40</v>
      </c>
      <c r="AN5" s="72" t="s">
        <v>41</v>
      </c>
      <c r="AO5" s="72" t="s">
        <v>42</v>
      </c>
      <c r="AP5" s="72" t="s">
        <v>43</v>
      </c>
      <c r="AQ5" s="72" t="s">
        <v>44</v>
      </c>
      <c r="AR5" s="72" t="s">
        <v>45</v>
      </c>
    </row>
    <row r="6" spans="1:44" hidden="1" x14ac:dyDescent="0.15">
      <c r="A6" t="s">
        <v>46</v>
      </c>
      <c r="B6" t="s">
        <v>47</v>
      </c>
      <c r="C6" t="s">
        <v>48</v>
      </c>
      <c r="D6" t="s">
        <v>47</v>
      </c>
      <c r="E6" t="s">
        <v>47</v>
      </c>
      <c r="F6" t="s">
        <v>49</v>
      </c>
      <c r="G6" t="s">
        <v>50</v>
      </c>
      <c r="H6" t="s">
        <v>51</v>
      </c>
      <c r="I6" t="s">
        <v>52</v>
      </c>
      <c r="J6" t="s">
        <v>53</v>
      </c>
      <c r="K6" t="s">
        <v>54</v>
      </c>
      <c r="L6" t="s">
        <v>55</v>
      </c>
      <c r="M6" t="s">
        <v>56</v>
      </c>
      <c r="N6" t="s">
        <v>57</v>
      </c>
      <c r="O6" t="s">
        <v>58</v>
      </c>
      <c r="P6" t="s">
        <v>59</v>
      </c>
      <c r="Q6" t="s">
        <v>60</v>
      </c>
      <c r="R6" t="s">
        <v>61</v>
      </c>
      <c r="S6" t="s">
        <v>62</v>
      </c>
      <c r="T6" t="s">
        <v>63</v>
      </c>
      <c r="U6" t="s">
        <v>64</v>
      </c>
      <c r="V6" t="s">
        <v>65</v>
      </c>
      <c r="W6" t="s">
        <v>66</v>
      </c>
      <c r="X6" t="s">
        <v>67</v>
      </c>
      <c r="Y6" t="s">
        <v>68</v>
      </c>
      <c r="Z6" t="s">
        <v>69</v>
      </c>
      <c r="AA6" t="s">
        <v>70</v>
      </c>
      <c r="AB6" t="s">
        <v>71</v>
      </c>
      <c r="AC6" s="74">
        <v>24924</v>
      </c>
      <c r="AD6" s="74">
        <v>44044</v>
      </c>
      <c r="AE6" s="74">
        <v>44291</v>
      </c>
      <c r="AF6" t="s">
        <v>72</v>
      </c>
      <c r="AG6" t="s">
        <v>73</v>
      </c>
      <c r="AH6" t="s">
        <v>74</v>
      </c>
      <c r="AI6" t="s">
        <v>75</v>
      </c>
      <c r="AJ6" t="s">
        <v>75</v>
      </c>
      <c r="AK6" t="s">
        <v>76</v>
      </c>
      <c r="AN6" t="s">
        <v>77</v>
      </c>
      <c r="AO6" t="s">
        <v>78</v>
      </c>
      <c r="AP6" t="s">
        <v>68</v>
      </c>
      <c r="AQ6" t="s">
        <v>75</v>
      </c>
      <c r="AR6" t="s">
        <v>79</v>
      </c>
    </row>
    <row r="7" spans="1:44" hidden="1" x14ac:dyDescent="0.15">
      <c r="A7" t="s">
        <v>46</v>
      </c>
      <c r="B7" t="s">
        <v>47</v>
      </c>
      <c r="C7" t="s">
        <v>48</v>
      </c>
      <c r="D7" t="s">
        <v>47</v>
      </c>
      <c r="E7" t="s">
        <v>47</v>
      </c>
      <c r="F7" t="s">
        <v>49</v>
      </c>
      <c r="G7" t="s">
        <v>50</v>
      </c>
      <c r="H7" t="s">
        <v>51</v>
      </c>
      <c r="I7" t="s">
        <v>52</v>
      </c>
      <c r="J7" t="s">
        <v>53</v>
      </c>
      <c r="K7" t="s">
        <v>54</v>
      </c>
      <c r="L7" t="s">
        <v>55</v>
      </c>
      <c r="M7" t="s">
        <v>56</v>
      </c>
      <c r="N7" t="s">
        <v>80</v>
      </c>
      <c r="O7" t="s">
        <v>58</v>
      </c>
      <c r="P7" t="s">
        <v>59</v>
      </c>
      <c r="Q7" t="s">
        <v>81</v>
      </c>
      <c r="R7" t="s">
        <v>61</v>
      </c>
      <c r="S7" t="s">
        <v>82</v>
      </c>
      <c r="T7" t="s">
        <v>83</v>
      </c>
      <c r="U7" t="s">
        <v>84</v>
      </c>
      <c r="V7" t="s">
        <v>85</v>
      </c>
      <c r="W7" t="s">
        <v>86</v>
      </c>
      <c r="X7" t="s">
        <v>87</v>
      </c>
      <c r="Y7" s="74">
        <v>44132</v>
      </c>
      <c r="Z7" t="s">
        <v>88</v>
      </c>
      <c r="AA7" t="s">
        <v>70</v>
      </c>
      <c r="AB7" t="s">
        <v>89</v>
      </c>
      <c r="AC7" s="74">
        <v>25394</v>
      </c>
      <c r="AD7" s="74">
        <v>44119</v>
      </c>
      <c r="AE7" s="74">
        <v>44408</v>
      </c>
      <c r="AF7" t="s">
        <v>72</v>
      </c>
      <c r="AG7" t="s">
        <v>73</v>
      </c>
      <c r="AH7" t="s">
        <v>74</v>
      </c>
      <c r="AI7" t="s">
        <v>75</v>
      </c>
      <c r="AJ7" t="s">
        <v>75</v>
      </c>
      <c r="AK7" t="s">
        <v>90</v>
      </c>
      <c r="AN7" t="s">
        <v>75</v>
      </c>
      <c r="AO7" t="s">
        <v>91</v>
      </c>
      <c r="AP7" t="s">
        <v>68</v>
      </c>
      <c r="AQ7" t="s">
        <v>75</v>
      </c>
    </row>
    <row r="8" spans="1:44" hidden="1" x14ac:dyDescent="0.15">
      <c r="A8" t="s">
        <v>46</v>
      </c>
      <c r="B8" t="s">
        <v>47</v>
      </c>
      <c r="C8" t="s">
        <v>48</v>
      </c>
      <c r="D8" t="s">
        <v>47</v>
      </c>
      <c r="E8" t="s">
        <v>47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92</v>
      </c>
      <c r="O8" t="s">
        <v>58</v>
      </c>
      <c r="P8" t="s">
        <v>93</v>
      </c>
      <c r="Q8" t="s">
        <v>94</v>
      </c>
      <c r="R8" t="s">
        <v>95</v>
      </c>
      <c r="S8" t="s">
        <v>96</v>
      </c>
      <c r="T8" t="s">
        <v>97</v>
      </c>
      <c r="U8" t="s">
        <v>98</v>
      </c>
      <c r="V8" t="s">
        <v>99</v>
      </c>
      <c r="W8" t="s">
        <v>100</v>
      </c>
      <c r="X8" t="s">
        <v>101</v>
      </c>
      <c r="Y8" s="74">
        <v>38047</v>
      </c>
      <c r="Z8" t="s">
        <v>88</v>
      </c>
      <c r="AA8" t="s">
        <v>70</v>
      </c>
      <c r="AB8" t="s">
        <v>102</v>
      </c>
      <c r="AC8" s="74">
        <v>22108</v>
      </c>
      <c r="AD8" s="74">
        <v>44197</v>
      </c>
      <c r="AE8" s="74">
        <v>44561</v>
      </c>
      <c r="AF8" t="s">
        <v>103</v>
      </c>
      <c r="AG8" t="s">
        <v>73</v>
      </c>
      <c r="AH8" t="s">
        <v>74</v>
      </c>
      <c r="AI8" t="s">
        <v>75</v>
      </c>
      <c r="AJ8" t="s">
        <v>75</v>
      </c>
      <c r="AK8" t="s">
        <v>104</v>
      </c>
      <c r="AN8" t="s">
        <v>53</v>
      </c>
      <c r="AO8" t="s">
        <v>53</v>
      </c>
      <c r="AP8" t="s">
        <v>68</v>
      </c>
      <c r="AQ8" t="s">
        <v>75</v>
      </c>
      <c r="AR8" t="s">
        <v>105</v>
      </c>
    </row>
    <row r="9" spans="1:44" hidden="1" x14ac:dyDescent="0.15">
      <c r="A9" t="s">
        <v>46</v>
      </c>
      <c r="B9" t="s">
        <v>47</v>
      </c>
      <c r="C9" t="s">
        <v>48</v>
      </c>
      <c r="D9" t="s">
        <v>47</v>
      </c>
      <c r="E9" t="s">
        <v>47</v>
      </c>
      <c r="F9" t="s">
        <v>49</v>
      </c>
      <c r="G9" t="s">
        <v>50</v>
      </c>
      <c r="H9" t="s">
        <v>51</v>
      </c>
      <c r="I9" t="s">
        <v>52</v>
      </c>
      <c r="J9" t="s">
        <v>53</v>
      </c>
      <c r="K9" t="s">
        <v>54</v>
      </c>
      <c r="L9" t="s">
        <v>55</v>
      </c>
      <c r="M9" t="s">
        <v>56</v>
      </c>
      <c r="N9" t="s">
        <v>106</v>
      </c>
      <c r="O9" t="s">
        <v>58</v>
      </c>
      <c r="P9" t="s">
        <v>93</v>
      </c>
      <c r="Q9" t="s">
        <v>94</v>
      </c>
      <c r="R9" t="s">
        <v>61</v>
      </c>
      <c r="S9" t="s">
        <v>107</v>
      </c>
      <c r="T9" t="s">
        <v>108</v>
      </c>
      <c r="U9" t="s">
        <v>109</v>
      </c>
      <c r="V9" t="s">
        <v>110</v>
      </c>
      <c r="W9" t="s">
        <v>111</v>
      </c>
      <c r="X9" t="s">
        <v>112</v>
      </c>
      <c r="Y9" s="74">
        <v>37356</v>
      </c>
      <c r="Z9" t="s">
        <v>69</v>
      </c>
      <c r="AA9" t="s">
        <v>70</v>
      </c>
      <c r="AB9" t="s">
        <v>113</v>
      </c>
      <c r="AC9" s="74">
        <v>27943</v>
      </c>
      <c r="AD9" s="74">
        <v>42779</v>
      </c>
      <c r="AE9" s="74">
        <v>43873</v>
      </c>
      <c r="AF9" t="s">
        <v>72</v>
      </c>
      <c r="AG9" t="s">
        <v>73</v>
      </c>
      <c r="AH9" t="s">
        <v>74</v>
      </c>
      <c r="AI9" t="s">
        <v>75</v>
      </c>
      <c r="AJ9" t="s">
        <v>75</v>
      </c>
      <c r="AK9" t="s">
        <v>90</v>
      </c>
      <c r="AN9" t="s">
        <v>53</v>
      </c>
      <c r="AO9" t="s">
        <v>114</v>
      </c>
      <c r="AP9" t="s">
        <v>68</v>
      </c>
      <c r="AQ9" t="s">
        <v>75</v>
      </c>
      <c r="AR9" t="s">
        <v>105</v>
      </c>
    </row>
    <row r="10" spans="1:44" hidden="1" x14ac:dyDescent="0.15">
      <c r="A10" t="s">
        <v>46</v>
      </c>
      <c r="B10" t="s">
        <v>47</v>
      </c>
      <c r="C10" t="s">
        <v>48</v>
      </c>
      <c r="D10" t="s">
        <v>47</v>
      </c>
      <c r="E10" t="s">
        <v>47</v>
      </c>
      <c r="F10" t="s">
        <v>49</v>
      </c>
      <c r="G10" t="s">
        <v>50</v>
      </c>
      <c r="H10" t="s">
        <v>51</v>
      </c>
      <c r="I10" t="s">
        <v>52</v>
      </c>
      <c r="J10" t="s">
        <v>53</v>
      </c>
      <c r="K10" t="s">
        <v>54</v>
      </c>
      <c r="L10" t="s">
        <v>55</v>
      </c>
      <c r="M10" t="s">
        <v>56</v>
      </c>
      <c r="N10" t="s">
        <v>115</v>
      </c>
      <c r="O10" t="s">
        <v>58</v>
      </c>
      <c r="P10" t="s">
        <v>93</v>
      </c>
      <c r="Q10" t="s">
        <v>94</v>
      </c>
      <c r="R10" t="s">
        <v>61</v>
      </c>
      <c r="S10" t="s">
        <v>107</v>
      </c>
      <c r="T10" t="s">
        <v>116</v>
      </c>
      <c r="U10" t="s">
        <v>117</v>
      </c>
      <c r="V10" t="s">
        <v>118</v>
      </c>
      <c r="W10" t="s">
        <v>119</v>
      </c>
      <c r="X10" t="s">
        <v>120</v>
      </c>
      <c r="Y10" s="74">
        <v>37347</v>
      </c>
      <c r="Z10" t="s">
        <v>88</v>
      </c>
      <c r="AA10" t="s">
        <v>70</v>
      </c>
      <c r="AB10" t="s">
        <v>113</v>
      </c>
      <c r="AC10" s="74">
        <v>24395</v>
      </c>
      <c r="AD10" s="74">
        <v>42779</v>
      </c>
      <c r="AE10" s="74">
        <v>44239</v>
      </c>
      <c r="AF10" t="s">
        <v>72</v>
      </c>
      <c r="AG10" t="s">
        <v>73</v>
      </c>
      <c r="AH10" t="s">
        <v>74</v>
      </c>
      <c r="AI10" t="s">
        <v>75</v>
      </c>
      <c r="AJ10" t="s">
        <v>75</v>
      </c>
      <c r="AK10" t="s">
        <v>90</v>
      </c>
      <c r="AN10" t="s">
        <v>53</v>
      </c>
      <c r="AO10" t="s">
        <v>53</v>
      </c>
      <c r="AP10" t="s">
        <v>68</v>
      </c>
      <c r="AQ10" t="s">
        <v>75</v>
      </c>
      <c r="AR10" t="s">
        <v>105</v>
      </c>
    </row>
    <row r="11" spans="1:44" hidden="1" x14ac:dyDescent="0.15">
      <c r="A11" t="s">
        <v>46</v>
      </c>
      <c r="B11" t="s">
        <v>47</v>
      </c>
      <c r="C11" t="s">
        <v>48</v>
      </c>
      <c r="D11" t="s">
        <v>47</v>
      </c>
      <c r="E11" t="s">
        <v>47</v>
      </c>
      <c r="F11" t="s">
        <v>49</v>
      </c>
      <c r="G11" t="s">
        <v>50</v>
      </c>
      <c r="H11" t="s">
        <v>51</v>
      </c>
      <c r="I11" t="s">
        <v>52</v>
      </c>
      <c r="J11" t="s">
        <v>53</v>
      </c>
      <c r="K11" t="s">
        <v>54</v>
      </c>
      <c r="L11" t="s">
        <v>55</v>
      </c>
      <c r="M11" t="s">
        <v>56</v>
      </c>
      <c r="N11" t="s">
        <v>121</v>
      </c>
      <c r="O11" t="s">
        <v>58</v>
      </c>
      <c r="P11" t="s">
        <v>93</v>
      </c>
      <c r="Q11" t="s">
        <v>94</v>
      </c>
      <c r="R11" t="s">
        <v>61</v>
      </c>
      <c r="S11" t="s">
        <v>107</v>
      </c>
      <c r="T11" t="s">
        <v>122</v>
      </c>
      <c r="U11" t="s">
        <v>123</v>
      </c>
      <c r="V11" t="s">
        <v>124</v>
      </c>
      <c r="W11" t="s">
        <v>125</v>
      </c>
      <c r="X11" t="s">
        <v>126</v>
      </c>
      <c r="Y11" s="74">
        <v>39661</v>
      </c>
      <c r="Z11" t="s">
        <v>127</v>
      </c>
      <c r="AA11" t="s">
        <v>70</v>
      </c>
      <c r="AB11" t="s">
        <v>128</v>
      </c>
      <c r="AC11" s="74">
        <v>29683</v>
      </c>
      <c r="AD11" s="74">
        <v>43497</v>
      </c>
      <c r="AE11" s="74">
        <v>44957</v>
      </c>
      <c r="AF11" t="s">
        <v>72</v>
      </c>
      <c r="AG11" t="s">
        <v>73</v>
      </c>
      <c r="AH11" t="s">
        <v>74</v>
      </c>
      <c r="AI11" t="s">
        <v>75</v>
      </c>
      <c r="AJ11" t="s">
        <v>75</v>
      </c>
      <c r="AK11" t="s">
        <v>104</v>
      </c>
      <c r="AN11" t="s">
        <v>53</v>
      </c>
      <c r="AO11" t="s">
        <v>129</v>
      </c>
      <c r="AP11" t="s">
        <v>68</v>
      </c>
      <c r="AQ11" t="s">
        <v>75</v>
      </c>
      <c r="AR11" t="s">
        <v>105</v>
      </c>
    </row>
    <row r="12" spans="1:44" hidden="1" x14ac:dyDescent="0.15">
      <c r="A12" t="s">
        <v>46</v>
      </c>
      <c r="B12" t="s">
        <v>47</v>
      </c>
      <c r="C12" t="s">
        <v>48</v>
      </c>
      <c r="D12" t="s">
        <v>47</v>
      </c>
      <c r="E12" t="s">
        <v>47</v>
      </c>
      <c r="F12" t="s">
        <v>49</v>
      </c>
      <c r="G12" t="s">
        <v>50</v>
      </c>
      <c r="H12" t="s">
        <v>51</v>
      </c>
      <c r="I12" t="s">
        <v>52</v>
      </c>
      <c r="J12" t="s">
        <v>53</v>
      </c>
      <c r="K12" t="s">
        <v>54</v>
      </c>
      <c r="L12" t="s">
        <v>55</v>
      </c>
      <c r="M12" t="s">
        <v>56</v>
      </c>
      <c r="N12" t="s">
        <v>130</v>
      </c>
      <c r="O12" t="s">
        <v>58</v>
      </c>
      <c r="P12" t="s">
        <v>93</v>
      </c>
      <c r="Q12" t="s">
        <v>94</v>
      </c>
      <c r="R12" t="s">
        <v>61</v>
      </c>
      <c r="S12" t="s">
        <v>131</v>
      </c>
      <c r="T12" t="s">
        <v>132</v>
      </c>
      <c r="U12" t="s">
        <v>133</v>
      </c>
      <c r="V12" t="s">
        <v>134</v>
      </c>
      <c r="W12" t="s">
        <v>135</v>
      </c>
      <c r="X12" t="s">
        <v>136</v>
      </c>
      <c r="Y12" s="74">
        <v>36984</v>
      </c>
      <c r="Z12" t="s">
        <v>69</v>
      </c>
      <c r="AA12" t="s">
        <v>70</v>
      </c>
      <c r="AB12" t="s">
        <v>113</v>
      </c>
      <c r="AC12" s="74">
        <v>25468</v>
      </c>
      <c r="AD12" s="74">
        <v>42779</v>
      </c>
      <c r="AE12" s="74">
        <v>44239</v>
      </c>
      <c r="AF12" t="s">
        <v>72</v>
      </c>
      <c r="AG12" t="s">
        <v>73</v>
      </c>
      <c r="AH12" t="s">
        <v>74</v>
      </c>
      <c r="AI12" t="s">
        <v>75</v>
      </c>
      <c r="AJ12" t="s">
        <v>75</v>
      </c>
      <c r="AK12" t="s">
        <v>90</v>
      </c>
      <c r="AN12" t="s">
        <v>53</v>
      </c>
      <c r="AO12" t="s">
        <v>53</v>
      </c>
      <c r="AP12" t="s">
        <v>68</v>
      </c>
      <c r="AQ12" t="s">
        <v>75</v>
      </c>
      <c r="AR12" t="s">
        <v>105</v>
      </c>
    </row>
    <row r="13" spans="1:44" hidden="1" x14ac:dyDescent="0.15">
      <c r="A13" t="s">
        <v>46</v>
      </c>
      <c r="B13" t="s">
        <v>47</v>
      </c>
      <c r="C13" t="s">
        <v>48</v>
      </c>
      <c r="D13" t="s">
        <v>47</v>
      </c>
      <c r="E13" t="s">
        <v>47</v>
      </c>
      <c r="F13" t="s">
        <v>49</v>
      </c>
      <c r="G13" t="s">
        <v>50</v>
      </c>
      <c r="H13" t="s">
        <v>51</v>
      </c>
      <c r="I13" t="s">
        <v>52</v>
      </c>
      <c r="J13" t="s">
        <v>53</v>
      </c>
      <c r="K13" t="s">
        <v>54</v>
      </c>
      <c r="L13" t="s">
        <v>55</v>
      </c>
      <c r="M13" t="s">
        <v>56</v>
      </c>
      <c r="N13" t="s">
        <v>137</v>
      </c>
      <c r="O13" t="s">
        <v>58</v>
      </c>
      <c r="P13" t="s">
        <v>93</v>
      </c>
      <c r="Q13" t="s">
        <v>94</v>
      </c>
      <c r="R13" t="s">
        <v>61</v>
      </c>
      <c r="S13" t="s">
        <v>107</v>
      </c>
      <c r="T13" t="s">
        <v>138</v>
      </c>
      <c r="U13" t="s">
        <v>139</v>
      </c>
      <c r="V13" t="s">
        <v>140</v>
      </c>
      <c r="W13" t="s">
        <v>141</v>
      </c>
      <c r="X13" t="s">
        <v>142</v>
      </c>
      <c r="Y13" s="74">
        <v>33324</v>
      </c>
      <c r="Z13" t="s">
        <v>88</v>
      </c>
      <c r="AA13" t="s">
        <v>70</v>
      </c>
      <c r="AB13" t="s">
        <v>113</v>
      </c>
      <c r="AC13" s="74">
        <v>22890</v>
      </c>
      <c r="AD13" s="74">
        <v>42779</v>
      </c>
      <c r="AE13" s="74">
        <v>44239</v>
      </c>
      <c r="AF13" t="s">
        <v>72</v>
      </c>
      <c r="AG13" t="s">
        <v>73</v>
      </c>
      <c r="AH13" t="s">
        <v>74</v>
      </c>
      <c r="AI13" t="s">
        <v>75</v>
      </c>
      <c r="AJ13" t="s">
        <v>75</v>
      </c>
      <c r="AK13" t="s">
        <v>104</v>
      </c>
      <c r="AN13" t="s">
        <v>143</v>
      </c>
      <c r="AO13" t="s">
        <v>129</v>
      </c>
      <c r="AP13" t="s">
        <v>68</v>
      </c>
      <c r="AQ13" t="s">
        <v>75</v>
      </c>
      <c r="AR13" t="s">
        <v>105</v>
      </c>
    </row>
    <row r="14" spans="1:44" hidden="1" x14ac:dyDescent="0.15">
      <c r="A14" t="s">
        <v>46</v>
      </c>
      <c r="B14" t="s">
        <v>47</v>
      </c>
      <c r="C14" t="s">
        <v>48</v>
      </c>
      <c r="D14" t="s">
        <v>47</v>
      </c>
      <c r="E14" t="s">
        <v>47</v>
      </c>
      <c r="F14" t="s">
        <v>49</v>
      </c>
      <c r="G14" t="s">
        <v>50</v>
      </c>
      <c r="H14" t="s">
        <v>51</v>
      </c>
      <c r="I14" t="s">
        <v>52</v>
      </c>
      <c r="J14" t="s">
        <v>53</v>
      </c>
      <c r="K14" t="s">
        <v>54</v>
      </c>
      <c r="L14" t="s">
        <v>55</v>
      </c>
      <c r="M14" t="s">
        <v>56</v>
      </c>
      <c r="N14" t="s">
        <v>144</v>
      </c>
      <c r="O14" t="s">
        <v>58</v>
      </c>
      <c r="P14" t="s">
        <v>93</v>
      </c>
      <c r="Q14" t="s">
        <v>94</v>
      </c>
      <c r="R14" t="s">
        <v>61</v>
      </c>
      <c r="S14" t="s">
        <v>107</v>
      </c>
      <c r="T14" t="s">
        <v>145</v>
      </c>
      <c r="U14" t="s">
        <v>146</v>
      </c>
      <c r="V14" t="s">
        <v>147</v>
      </c>
      <c r="W14" t="s">
        <v>148</v>
      </c>
      <c r="X14" t="s">
        <v>149</v>
      </c>
      <c r="Y14" s="74">
        <v>37347</v>
      </c>
      <c r="Z14" t="s">
        <v>88</v>
      </c>
      <c r="AA14" t="s">
        <v>70</v>
      </c>
      <c r="AB14" t="s">
        <v>113</v>
      </c>
      <c r="AC14" s="74">
        <v>26052</v>
      </c>
      <c r="AD14" s="74">
        <v>42779</v>
      </c>
      <c r="AE14" s="74">
        <v>44239</v>
      </c>
      <c r="AF14" t="s">
        <v>72</v>
      </c>
      <c r="AG14" t="s">
        <v>73</v>
      </c>
      <c r="AH14" t="s">
        <v>74</v>
      </c>
      <c r="AI14" t="s">
        <v>75</v>
      </c>
      <c r="AJ14" t="s">
        <v>75</v>
      </c>
      <c r="AK14" t="s">
        <v>90</v>
      </c>
      <c r="AN14" t="s">
        <v>53</v>
      </c>
      <c r="AO14" t="s">
        <v>53</v>
      </c>
      <c r="AP14" t="s">
        <v>68</v>
      </c>
      <c r="AQ14" t="s">
        <v>75</v>
      </c>
      <c r="AR14" t="s">
        <v>105</v>
      </c>
    </row>
    <row r="15" spans="1:44" hidden="1" x14ac:dyDescent="0.15">
      <c r="A15" t="s">
        <v>46</v>
      </c>
      <c r="B15" t="s">
        <v>47</v>
      </c>
      <c r="C15" t="s">
        <v>48</v>
      </c>
      <c r="D15" t="s">
        <v>47</v>
      </c>
      <c r="E15" t="s">
        <v>47</v>
      </c>
      <c r="F15" t="s">
        <v>49</v>
      </c>
      <c r="G15" t="s">
        <v>50</v>
      </c>
      <c r="H15" t="s">
        <v>51</v>
      </c>
      <c r="I15" t="s">
        <v>52</v>
      </c>
      <c r="J15" t="s">
        <v>53</v>
      </c>
      <c r="K15" t="s">
        <v>54</v>
      </c>
      <c r="L15" t="s">
        <v>55</v>
      </c>
      <c r="M15" t="s">
        <v>56</v>
      </c>
      <c r="N15" t="s">
        <v>150</v>
      </c>
      <c r="O15" t="s">
        <v>58</v>
      </c>
      <c r="P15" t="s">
        <v>93</v>
      </c>
      <c r="Q15" t="s">
        <v>94</v>
      </c>
      <c r="R15" t="s">
        <v>61</v>
      </c>
      <c r="S15" t="s">
        <v>107</v>
      </c>
      <c r="T15" t="s">
        <v>151</v>
      </c>
      <c r="U15" t="s">
        <v>152</v>
      </c>
      <c r="V15" t="s">
        <v>153</v>
      </c>
      <c r="W15" t="s">
        <v>154</v>
      </c>
      <c r="X15" t="s">
        <v>155</v>
      </c>
      <c r="Y15" s="74">
        <v>43524</v>
      </c>
      <c r="Z15" t="s">
        <v>69</v>
      </c>
      <c r="AA15" t="s">
        <v>70</v>
      </c>
      <c r="AB15" t="s">
        <v>128</v>
      </c>
      <c r="AC15" s="74">
        <v>23121</v>
      </c>
      <c r="AD15" s="74">
        <v>43497</v>
      </c>
      <c r="AE15" s="74">
        <v>44957</v>
      </c>
      <c r="AF15" t="s">
        <v>72</v>
      </c>
      <c r="AG15" t="s">
        <v>73</v>
      </c>
      <c r="AH15" t="s">
        <v>74</v>
      </c>
      <c r="AI15" t="s">
        <v>75</v>
      </c>
      <c r="AJ15" t="s">
        <v>75</v>
      </c>
      <c r="AK15" t="s">
        <v>90</v>
      </c>
      <c r="AN15" t="s">
        <v>75</v>
      </c>
      <c r="AO15" t="s">
        <v>91</v>
      </c>
      <c r="AP15" t="s">
        <v>68</v>
      </c>
      <c r="AQ15" t="s">
        <v>75</v>
      </c>
      <c r="AR15" t="s">
        <v>105</v>
      </c>
    </row>
    <row r="16" spans="1:44" hidden="1" x14ac:dyDescent="0.15">
      <c r="A16" t="s">
        <v>46</v>
      </c>
      <c r="B16" t="s">
        <v>47</v>
      </c>
      <c r="C16" t="s">
        <v>48</v>
      </c>
      <c r="D16" t="s">
        <v>47</v>
      </c>
      <c r="E16" t="s">
        <v>47</v>
      </c>
      <c r="F16" t="s">
        <v>49</v>
      </c>
      <c r="G16" t="s">
        <v>50</v>
      </c>
      <c r="H16" t="s">
        <v>51</v>
      </c>
      <c r="I16" t="s">
        <v>52</v>
      </c>
      <c r="J16" t="s">
        <v>53</v>
      </c>
      <c r="K16" t="s">
        <v>54</v>
      </c>
      <c r="L16" t="s">
        <v>55</v>
      </c>
      <c r="M16" t="s">
        <v>56</v>
      </c>
      <c r="N16" t="s">
        <v>156</v>
      </c>
      <c r="O16" t="s">
        <v>58</v>
      </c>
      <c r="P16" t="s">
        <v>93</v>
      </c>
      <c r="Q16" t="s">
        <v>94</v>
      </c>
      <c r="R16" t="s">
        <v>61</v>
      </c>
      <c r="S16" t="s">
        <v>107</v>
      </c>
      <c r="T16" t="s">
        <v>157</v>
      </c>
      <c r="U16" t="s">
        <v>158</v>
      </c>
      <c r="V16" t="s">
        <v>159</v>
      </c>
      <c r="W16" t="s">
        <v>160</v>
      </c>
      <c r="X16" t="s">
        <v>161</v>
      </c>
      <c r="Y16" s="74">
        <v>30939</v>
      </c>
      <c r="Z16" t="s">
        <v>88</v>
      </c>
      <c r="AA16" t="s">
        <v>70</v>
      </c>
      <c r="AB16" t="s">
        <v>113</v>
      </c>
      <c r="AC16" s="74">
        <v>23230</v>
      </c>
      <c r="AD16" s="74">
        <v>42779</v>
      </c>
      <c r="AE16" s="74">
        <v>44239</v>
      </c>
      <c r="AF16" t="s">
        <v>72</v>
      </c>
      <c r="AG16" t="s">
        <v>73</v>
      </c>
      <c r="AH16" t="s">
        <v>74</v>
      </c>
      <c r="AI16" t="s">
        <v>75</v>
      </c>
      <c r="AJ16" t="s">
        <v>75</v>
      </c>
      <c r="AK16" t="s">
        <v>90</v>
      </c>
      <c r="AN16" t="s">
        <v>53</v>
      </c>
      <c r="AO16" t="s">
        <v>53</v>
      </c>
      <c r="AP16" t="s">
        <v>68</v>
      </c>
      <c r="AQ16" t="s">
        <v>75</v>
      </c>
      <c r="AR16" t="s">
        <v>105</v>
      </c>
    </row>
    <row r="17" spans="1:44" hidden="1" x14ac:dyDescent="0.15">
      <c r="A17" t="s">
        <v>46</v>
      </c>
      <c r="B17" t="s">
        <v>47</v>
      </c>
      <c r="C17" t="s">
        <v>48</v>
      </c>
      <c r="D17" t="s">
        <v>47</v>
      </c>
      <c r="E17" t="s">
        <v>47</v>
      </c>
      <c r="F17" t="s">
        <v>49</v>
      </c>
      <c r="G17" t="s">
        <v>50</v>
      </c>
      <c r="H17" t="s">
        <v>51</v>
      </c>
      <c r="I17" t="s">
        <v>52</v>
      </c>
      <c r="J17" t="s">
        <v>53</v>
      </c>
      <c r="K17" t="s">
        <v>54</v>
      </c>
      <c r="L17" t="s">
        <v>55</v>
      </c>
      <c r="M17" t="s">
        <v>56</v>
      </c>
      <c r="N17" t="s">
        <v>162</v>
      </c>
      <c r="O17" t="s">
        <v>163</v>
      </c>
      <c r="P17" t="s">
        <v>164</v>
      </c>
      <c r="Q17" t="s">
        <v>165</v>
      </c>
      <c r="R17" t="s">
        <v>166</v>
      </c>
      <c r="S17" t="s">
        <v>167</v>
      </c>
      <c r="T17" t="s">
        <v>168</v>
      </c>
      <c r="U17" t="s">
        <v>169</v>
      </c>
      <c r="V17" t="s">
        <v>170</v>
      </c>
      <c r="W17" t="s">
        <v>171</v>
      </c>
      <c r="X17" t="s">
        <v>172</v>
      </c>
      <c r="Y17" s="74">
        <v>40905</v>
      </c>
      <c r="Z17" t="s">
        <v>173</v>
      </c>
      <c r="AA17" t="s">
        <v>70</v>
      </c>
      <c r="AB17" t="s">
        <v>102</v>
      </c>
      <c r="AC17" s="74">
        <v>23140</v>
      </c>
      <c r="AF17" t="s">
        <v>72</v>
      </c>
      <c r="AG17" t="s">
        <v>174</v>
      </c>
      <c r="AH17" t="s">
        <v>74</v>
      </c>
      <c r="AI17" t="s">
        <v>75</v>
      </c>
      <c r="AJ17" t="s">
        <v>75</v>
      </c>
      <c r="AK17" t="s">
        <v>104</v>
      </c>
      <c r="AL17" t="s">
        <v>75</v>
      </c>
      <c r="AN17" t="s">
        <v>175</v>
      </c>
      <c r="AO17" t="s">
        <v>176</v>
      </c>
      <c r="AP17" t="s">
        <v>68</v>
      </c>
      <c r="AQ17" t="s">
        <v>75</v>
      </c>
      <c r="AR17" t="s">
        <v>177</v>
      </c>
    </row>
    <row r="18" spans="1:44" hidden="1" x14ac:dyDescent="0.15">
      <c r="A18" t="s">
        <v>46</v>
      </c>
      <c r="B18" t="s">
        <v>47</v>
      </c>
      <c r="C18" t="s">
        <v>48</v>
      </c>
      <c r="D18" t="s">
        <v>47</v>
      </c>
      <c r="E18" t="s">
        <v>47</v>
      </c>
      <c r="F18" t="s">
        <v>49</v>
      </c>
      <c r="G18" t="s">
        <v>50</v>
      </c>
      <c r="H18" t="s">
        <v>51</v>
      </c>
      <c r="I18" t="s">
        <v>52</v>
      </c>
      <c r="J18" t="s">
        <v>53</v>
      </c>
      <c r="K18" t="s">
        <v>54</v>
      </c>
      <c r="L18" t="s">
        <v>55</v>
      </c>
      <c r="M18" t="s">
        <v>56</v>
      </c>
      <c r="N18" t="s">
        <v>178</v>
      </c>
      <c r="O18" t="s">
        <v>163</v>
      </c>
      <c r="P18" t="s">
        <v>164</v>
      </c>
      <c r="Q18" t="s">
        <v>179</v>
      </c>
      <c r="R18" t="s">
        <v>166</v>
      </c>
      <c r="S18" t="s">
        <v>180</v>
      </c>
      <c r="T18" t="s">
        <v>181</v>
      </c>
      <c r="U18" t="s">
        <v>182</v>
      </c>
      <c r="V18" t="s">
        <v>183</v>
      </c>
      <c r="W18" t="s">
        <v>184</v>
      </c>
      <c r="X18" t="s">
        <v>185</v>
      </c>
      <c r="Y18" s="74">
        <v>30489</v>
      </c>
      <c r="Z18" t="s">
        <v>186</v>
      </c>
      <c r="AA18" t="s">
        <v>70</v>
      </c>
      <c r="AB18" t="s">
        <v>102</v>
      </c>
      <c r="AC18" s="74">
        <v>18997</v>
      </c>
      <c r="AF18" t="s">
        <v>72</v>
      </c>
      <c r="AG18" t="s">
        <v>174</v>
      </c>
      <c r="AH18" t="s">
        <v>74</v>
      </c>
      <c r="AI18" t="s">
        <v>75</v>
      </c>
      <c r="AJ18" t="s">
        <v>75</v>
      </c>
      <c r="AK18" t="s">
        <v>104</v>
      </c>
      <c r="AL18" t="s">
        <v>75</v>
      </c>
      <c r="AM18" t="s">
        <v>187</v>
      </c>
      <c r="AN18" t="s">
        <v>53</v>
      </c>
      <c r="AO18" t="s">
        <v>53</v>
      </c>
      <c r="AP18" t="s">
        <v>68</v>
      </c>
      <c r="AQ18" t="s">
        <v>75</v>
      </c>
      <c r="AR18" t="s">
        <v>177</v>
      </c>
    </row>
    <row r="19" spans="1:44" hidden="1" x14ac:dyDescent="0.15">
      <c r="A19" t="s">
        <v>46</v>
      </c>
      <c r="B19" t="s">
        <v>47</v>
      </c>
      <c r="C19" t="s">
        <v>48</v>
      </c>
      <c r="D19" t="s">
        <v>47</v>
      </c>
      <c r="E19" t="s">
        <v>47</v>
      </c>
      <c r="F19" t="s">
        <v>49</v>
      </c>
      <c r="G19" t="s">
        <v>50</v>
      </c>
      <c r="H19" t="s">
        <v>51</v>
      </c>
      <c r="I19" t="s">
        <v>52</v>
      </c>
      <c r="J19" t="s">
        <v>53</v>
      </c>
      <c r="K19" t="s">
        <v>54</v>
      </c>
      <c r="L19" t="s">
        <v>55</v>
      </c>
      <c r="M19" t="s">
        <v>56</v>
      </c>
      <c r="N19" t="s">
        <v>188</v>
      </c>
      <c r="O19" t="s">
        <v>163</v>
      </c>
      <c r="P19" t="s">
        <v>164</v>
      </c>
      <c r="Q19" t="s">
        <v>189</v>
      </c>
      <c r="R19" t="s">
        <v>166</v>
      </c>
      <c r="S19" t="s">
        <v>190</v>
      </c>
      <c r="T19" t="s">
        <v>191</v>
      </c>
      <c r="U19" t="s">
        <v>192</v>
      </c>
      <c r="V19" t="s">
        <v>193</v>
      </c>
      <c r="W19" t="s">
        <v>154</v>
      </c>
      <c r="X19" t="s">
        <v>194</v>
      </c>
      <c r="Y19" s="74">
        <v>38355</v>
      </c>
      <c r="Z19" t="s">
        <v>173</v>
      </c>
      <c r="AA19" t="s">
        <v>70</v>
      </c>
      <c r="AB19" t="s">
        <v>102</v>
      </c>
      <c r="AC19" s="74">
        <v>21414</v>
      </c>
      <c r="AF19" t="s">
        <v>72</v>
      </c>
      <c r="AG19" t="s">
        <v>174</v>
      </c>
      <c r="AH19" t="s">
        <v>74</v>
      </c>
      <c r="AI19" t="s">
        <v>75</v>
      </c>
      <c r="AJ19" t="s">
        <v>75</v>
      </c>
      <c r="AK19" t="s">
        <v>104</v>
      </c>
      <c r="AL19" t="s">
        <v>75</v>
      </c>
      <c r="AN19" t="s">
        <v>53</v>
      </c>
      <c r="AO19" t="s">
        <v>53</v>
      </c>
      <c r="AP19" t="s">
        <v>68</v>
      </c>
      <c r="AQ19" t="s">
        <v>75</v>
      </c>
      <c r="AR19" t="s">
        <v>177</v>
      </c>
    </row>
    <row r="20" spans="1:44" hidden="1" x14ac:dyDescent="0.15">
      <c r="A20" t="s">
        <v>46</v>
      </c>
      <c r="B20" t="s">
        <v>47</v>
      </c>
      <c r="C20" t="s">
        <v>48</v>
      </c>
      <c r="D20" t="s">
        <v>47</v>
      </c>
      <c r="E20" t="s">
        <v>47</v>
      </c>
      <c r="F20" t="s">
        <v>49</v>
      </c>
      <c r="G20" t="s">
        <v>50</v>
      </c>
      <c r="H20" t="s">
        <v>51</v>
      </c>
      <c r="I20" t="s">
        <v>52</v>
      </c>
      <c r="J20" t="s">
        <v>53</v>
      </c>
      <c r="K20" t="s">
        <v>54</v>
      </c>
      <c r="L20" t="s">
        <v>55</v>
      </c>
      <c r="M20" t="s">
        <v>56</v>
      </c>
      <c r="N20" t="s">
        <v>195</v>
      </c>
      <c r="O20" t="s">
        <v>163</v>
      </c>
      <c r="P20" t="s">
        <v>164</v>
      </c>
      <c r="Q20" t="s">
        <v>196</v>
      </c>
      <c r="R20" t="s">
        <v>166</v>
      </c>
      <c r="S20" t="s">
        <v>190</v>
      </c>
      <c r="T20" t="s">
        <v>197</v>
      </c>
      <c r="U20" t="s">
        <v>198</v>
      </c>
      <c r="V20" t="s">
        <v>140</v>
      </c>
      <c r="W20" t="s">
        <v>199</v>
      </c>
      <c r="X20" t="s">
        <v>200</v>
      </c>
      <c r="Y20" s="74">
        <v>38774</v>
      </c>
      <c r="Z20" t="s">
        <v>173</v>
      </c>
      <c r="AA20" t="s">
        <v>70</v>
      </c>
      <c r="AB20" t="s">
        <v>102</v>
      </c>
      <c r="AC20" s="74">
        <v>24053</v>
      </c>
      <c r="AF20" t="s">
        <v>72</v>
      </c>
      <c r="AG20" t="s">
        <v>174</v>
      </c>
      <c r="AH20" t="s">
        <v>74</v>
      </c>
      <c r="AI20" t="s">
        <v>75</v>
      </c>
      <c r="AJ20" t="s">
        <v>75</v>
      </c>
      <c r="AK20" t="s">
        <v>104</v>
      </c>
      <c r="AN20" t="s">
        <v>53</v>
      </c>
      <c r="AO20" t="s">
        <v>196</v>
      </c>
      <c r="AP20" t="s">
        <v>68</v>
      </c>
      <c r="AQ20" t="s">
        <v>75</v>
      </c>
      <c r="AR20" t="s">
        <v>105</v>
      </c>
    </row>
    <row r="21" spans="1:44" hidden="1" x14ac:dyDescent="0.15">
      <c r="A21" t="s">
        <v>46</v>
      </c>
      <c r="B21" t="s">
        <v>47</v>
      </c>
      <c r="C21" t="s">
        <v>48</v>
      </c>
      <c r="D21" t="s">
        <v>47</v>
      </c>
      <c r="E21" t="s">
        <v>47</v>
      </c>
      <c r="F21" t="s">
        <v>49</v>
      </c>
      <c r="G21" t="s">
        <v>50</v>
      </c>
      <c r="H21" t="s">
        <v>51</v>
      </c>
      <c r="I21" t="s">
        <v>52</v>
      </c>
      <c r="J21" t="s">
        <v>53</v>
      </c>
      <c r="K21" t="s">
        <v>54</v>
      </c>
      <c r="L21" t="s">
        <v>55</v>
      </c>
      <c r="M21" t="s">
        <v>56</v>
      </c>
      <c r="N21" t="s">
        <v>201</v>
      </c>
      <c r="O21" t="s">
        <v>163</v>
      </c>
      <c r="P21" t="s">
        <v>164</v>
      </c>
      <c r="Q21" t="s">
        <v>202</v>
      </c>
      <c r="R21" t="s">
        <v>166</v>
      </c>
      <c r="S21" t="s">
        <v>190</v>
      </c>
      <c r="T21" t="s">
        <v>203</v>
      </c>
      <c r="U21" t="s">
        <v>204</v>
      </c>
      <c r="V21" t="s">
        <v>205</v>
      </c>
      <c r="W21" t="s">
        <v>148</v>
      </c>
      <c r="X21" t="s">
        <v>206</v>
      </c>
      <c r="Y21" s="74">
        <v>44013</v>
      </c>
      <c r="Z21" t="s">
        <v>173</v>
      </c>
      <c r="AA21" t="s">
        <v>70</v>
      </c>
      <c r="AB21" t="s">
        <v>102</v>
      </c>
      <c r="AC21" s="74">
        <v>33235</v>
      </c>
      <c r="AF21" t="s">
        <v>72</v>
      </c>
      <c r="AG21" t="s">
        <v>174</v>
      </c>
      <c r="AH21" t="s">
        <v>74</v>
      </c>
      <c r="AI21" t="s">
        <v>75</v>
      </c>
      <c r="AJ21" t="s">
        <v>75</v>
      </c>
      <c r="AK21" t="s">
        <v>104</v>
      </c>
      <c r="AL21" t="s">
        <v>75</v>
      </c>
      <c r="AM21" t="s">
        <v>207</v>
      </c>
      <c r="AN21" t="s">
        <v>208</v>
      </c>
      <c r="AO21" t="s">
        <v>209</v>
      </c>
      <c r="AP21" t="s">
        <v>68</v>
      </c>
      <c r="AQ21" t="s">
        <v>75</v>
      </c>
      <c r="AR21" t="s">
        <v>210</v>
      </c>
    </row>
    <row r="22" spans="1:44" hidden="1" x14ac:dyDescent="0.15">
      <c r="A22" t="s">
        <v>46</v>
      </c>
      <c r="B22" t="s">
        <v>47</v>
      </c>
      <c r="C22" t="s">
        <v>48</v>
      </c>
      <c r="D22" t="s">
        <v>47</v>
      </c>
      <c r="E22" t="s">
        <v>47</v>
      </c>
      <c r="F22" t="s">
        <v>49</v>
      </c>
      <c r="G22" t="s">
        <v>50</v>
      </c>
      <c r="H22" t="s">
        <v>51</v>
      </c>
      <c r="I22" t="s">
        <v>52</v>
      </c>
      <c r="J22" t="s">
        <v>53</v>
      </c>
      <c r="K22" t="s">
        <v>54</v>
      </c>
      <c r="L22" t="s">
        <v>55</v>
      </c>
      <c r="M22" t="s">
        <v>56</v>
      </c>
      <c r="N22" t="s">
        <v>211</v>
      </c>
      <c r="O22" t="s">
        <v>163</v>
      </c>
      <c r="P22" t="s">
        <v>164</v>
      </c>
      <c r="Q22" t="s">
        <v>212</v>
      </c>
      <c r="R22" t="s">
        <v>166</v>
      </c>
      <c r="S22" t="s">
        <v>213</v>
      </c>
      <c r="T22" t="s">
        <v>214</v>
      </c>
      <c r="U22" t="s">
        <v>215</v>
      </c>
      <c r="V22" t="s">
        <v>216</v>
      </c>
      <c r="W22" t="s">
        <v>217</v>
      </c>
      <c r="X22" t="s">
        <v>218</v>
      </c>
      <c r="Y22" s="74">
        <v>38774</v>
      </c>
      <c r="Z22" t="s">
        <v>173</v>
      </c>
      <c r="AA22" t="s">
        <v>70</v>
      </c>
      <c r="AB22" t="s">
        <v>102</v>
      </c>
      <c r="AC22" s="74">
        <v>26755</v>
      </c>
      <c r="AF22" t="s">
        <v>72</v>
      </c>
      <c r="AG22" t="s">
        <v>174</v>
      </c>
      <c r="AH22" t="s">
        <v>74</v>
      </c>
      <c r="AI22" t="s">
        <v>75</v>
      </c>
      <c r="AJ22" t="s">
        <v>75</v>
      </c>
      <c r="AK22" t="s">
        <v>104</v>
      </c>
      <c r="AN22" t="s">
        <v>53</v>
      </c>
      <c r="AO22" t="s">
        <v>219</v>
      </c>
      <c r="AP22" t="s">
        <v>68</v>
      </c>
      <c r="AQ22" t="s">
        <v>75</v>
      </c>
      <c r="AR22" t="s">
        <v>105</v>
      </c>
    </row>
    <row r="23" spans="1:44" hidden="1" x14ac:dyDescent="0.15">
      <c r="A23" t="s">
        <v>46</v>
      </c>
      <c r="B23" t="s">
        <v>47</v>
      </c>
      <c r="C23" t="s">
        <v>48</v>
      </c>
      <c r="D23" t="s">
        <v>47</v>
      </c>
      <c r="E23" t="s">
        <v>47</v>
      </c>
      <c r="F23" t="s">
        <v>49</v>
      </c>
      <c r="G23" t="s">
        <v>50</v>
      </c>
      <c r="H23" t="s">
        <v>51</v>
      </c>
      <c r="I23" t="s">
        <v>52</v>
      </c>
      <c r="J23" t="s">
        <v>53</v>
      </c>
      <c r="K23" t="s">
        <v>54</v>
      </c>
      <c r="L23" t="s">
        <v>55</v>
      </c>
      <c r="M23" t="s">
        <v>56</v>
      </c>
      <c r="N23" t="s">
        <v>220</v>
      </c>
      <c r="O23" t="s">
        <v>163</v>
      </c>
      <c r="P23" t="s">
        <v>164</v>
      </c>
      <c r="Q23" t="s">
        <v>221</v>
      </c>
      <c r="R23" t="s">
        <v>222</v>
      </c>
      <c r="S23" t="s">
        <v>190</v>
      </c>
      <c r="T23" t="s">
        <v>223</v>
      </c>
      <c r="U23" t="s">
        <v>224</v>
      </c>
      <c r="V23" t="s">
        <v>225</v>
      </c>
      <c r="W23" t="s">
        <v>226</v>
      </c>
      <c r="X23" t="s">
        <v>227</v>
      </c>
      <c r="Y23" t="s">
        <v>68</v>
      </c>
      <c r="Z23" t="s">
        <v>186</v>
      </c>
      <c r="AA23" t="s">
        <v>70</v>
      </c>
      <c r="AB23" t="s">
        <v>102</v>
      </c>
      <c r="AC23" s="74">
        <v>33592</v>
      </c>
      <c r="AD23" s="74">
        <v>44197</v>
      </c>
      <c r="AE23" s="74">
        <v>44561</v>
      </c>
      <c r="AF23" t="s">
        <v>72</v>
      </c>
      <c r="AG23" t="s">
        <v>174</v>
      </c>
      <c r="AH23" t="s">
        <v>74</v>
      </c>
      <c r="AI23" t="s">
        <v>75</v>
      </c>
      <c r="AJ23" t="s">
        <v>75</v>
      </c>
      <c r="AK23" t="s">
        <v>104</v>
      </c>
      <c r="AL23" t="s">
        <v>228</v>
      </c>
      <c r="AM23" t="s">
        <v>207</v>
      </c>
      <c r="AN23" t="s">
        <v>229</v>
      </c>
      <c r="AO23" t="s">
        <v>230</v>
      </c>
      <c r="AP23" s="74">
        <v>44195</v>
      </c>
      <c r="AQ23" t="s">
        <v>231</v>
      </c>
      <c r="AR23" t="s">
        <v>232</v>
      </c>
    </row>
    <row r="24" spans="1:44" hidden="1" x14ac:dyDescent="0.15">
      <c r="A24" t="s">
        <v>46</v>
      </c>
      <c r="B24" t="s">
        <v>47</v>
      </c>
      <c r="C24" t="s">
        <v>48</v>
      </c>
      <c r="D24" t="s">
        <v>47</v>
      </c>
      <c r="E24" t="s">
        <v>47</v>
      </c>
      <c r="F24" t="s">
        <v>49</v>
      </c>
      <c r="G24" t="s">
        <v>50</v>
      </c>
      <c r="H24" t="s">
        <v>51</v>
      </c>
      <c r="I24" t="s">
        <v>52</v>
      </c>
      <c r="J24" t="s">
        <v>53</v>
      </c>
      <c r="K24" t="s">
        <v>54</v>
      </c>
      <c r="L24" t="s">
        <v>55</v>
      </c>
      <c r="M24" t="s">
        <v>56</v>
      </c>
      <c r="N24" t="s">
        <v>233</v>
      </c>
      <c r="O24" t="s">
        <v>163</v>
      </c>
      <c r="P24" t="s">
        <v>164</v>
      </c>
      <c r="Q24" t="s">
        <v>165</v>
      </c>
      <c r="R24" t="s">
        <v>234</v>
      </c>
      <c r="S24" t="s">
        <v>167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68</v>
      </c>
      <c r="Z24" t="s">
        <v>173</v>
      </c>
      <c r="AA24" t="s">
        <v>70</v>
      </c>
      <c r="AB24" t="s">
        <v>102</v>
      </c>
      <c r="AC24" t="s">
        <v>68</v>
      </c>
      <c r="AF24" t="s">
        <v>72</v>
      </c>
      <c r="AG24" t="s">
        <v>235</v>
      </c>
      <c r="AH24" t="s">
        <v>74</v>
      </c>
      <c r="AI24" t="s">
        <v>75</v>
      </c>
      <c r="AJ24" t="s">
        <v>75</v>
      </c>
      <c r="AK24" t="s">
        <v>90</v>
      </c>
      <c r="AN24" t="s">
        <v>75</v>
      </c>
      <c r="AO24" t="s">
        <v>75</v>
      </c>
      <c r="AP24" t="s">
        <v>68</v>
      </c>
      <c r="AQ24" t="s">
        <v>75</v>
      </c>
      <c r="AR24" t="s">
        <v>105</v>
      </c>
    </row>
    <row r="25" spans="1:44" hidden="1" x14ac:dyDescent="0.15">
      <c r="A25" t="s">
        <v>46</v>
      </c>
      <c r="B25" t="s">
        <v>47</v>
      </c>
      <c r="C25" t="s">
        <v>48</v>
      </c>
      <c r="D25" t="s">
        <v>47</v>
      </c>
      <c r="E25" t="s">
        <v>47</v>
      </c>
      <c r="F25" t="s">
        <v>49</v>
      </c>
      <c r="G25" t="s">
        <v>50</v>
      </c>
      <c r="H25" t="s">
        <v>51</v>
      </c>
      <c r="I25" t="s">
        <v>52</v>
      </c>
      <c r="J25" t="s">
        <v>53</v>
      </c>
      <c r="K25" t="s">
        <v>54</v>
      </c>
      <c r="L25" t="s">
        <v>55</v>
      </c>
      <c r="M25" t="s">
        <v>56</v>
      </c>
      <c r="N25" t="s">
        <v>236</v>
      </c>
      <c r="O25" t="s">
        <v>163</v>
      </c>
      <c r="P25" t="s">
        <v>164</v>
      </c>
      <c r="Q25" t="s">
        <v>237</v>
      </c>
      <c r="R25" t="s">
        <v>222</v>
      </c>
      <c r="S25" t="s">
        <v>238</v>
      </c>
      <c r="T25" t="s">
        <v>239</v>
      </c>
      <c r="U25" t="s">
        <v>240</v>
      </c>
      <c r="V25" t="s">
        <v>241</v>
      </c>
      <c r="W25" t="s">
        <v>242</v>
      </c>
      <c r="X25" t="s">
        <v>243</v>
      </c>
      <c r="Y25" t="s">
        <v>68</v>
      </c>
      <c r="Z25" t="s">
        <v>173</v>
      </c>
      <c r="AA25" t="s">
        <v>70</v>
      </c>
      <c r="AB25" t="s">
        <v>102</v>
      </c>
      <c r="AC25" s="74">
        <v>33877</v>
      </c>
      <c r="AD25" s="74">
        <v>44197</v>
      </c>
      <c r="AE25" s="74">
        <v>44561</v>
      </c>
      <c r="AF25" t="s">
        <v>72</v>
      </c>
      <c r="AG25" t="s">
        <v>174</v>
      </c>
      <c r="AH25" t="s">
        <v>74</v>
      </c>
      <c r="AI25" t="s">
        <v>75</v>
      </c>
      <c r="AJ25" t="s">
        <v>75</v>
      </c>
      <c r="AK25" t="s">
        <v>104</v>
      </c>
      <c r="AL25" t="s">
        <v>228</v>
      </c>
      <c r="AM25" t="s">
        <v>207</v>
      </c>
      <c r="AN25" t="s">
        <v>229</v>
      </c>
      <c r="AO25" t="s">
        <v>237</v>
      </c>
      <c r="AP25" s="74">
        <v>44195</v>
      </c>
      <c r="AQ25" t="s">
        <v>244</v>
      </c>
      <c r="AR25" t="s">
        <v>245</v>
      </c>
    </row>
    <row r="26" spans="1:44" hidden="1" x14ac:dyDescent="0.15">
      <c r="A26" t="s">
        <v>46</v>
      </c>
      <c r="B26" t="s">
        <v>47</v>
      </c>
      <c r="C26" t="s">
        <v>48</v>
      </c>
      <c r="D26" t="s">
        <v>47</v>
      </c>
      <c r="E26" t="s">
        <v>47</v>
      </c>
      <c r="F26" t="s">
        <v>49</v>
      </c>
      <c r="G26" t="s">
        <v>50</v>
      </c>
      <c r="H26" t="s">
        <v>51</v>
      </c>
      <c r="I26" t="s">
        <v>52</v>
      </c>
      <c r="J26" t="s">
        <v>53</v>
      </c>
      <c r="K26" t="s">
        <v>54</v>
      </c>
      <c r="L26" t="s">
        <v>55</v>
      </c>
      <c r="M26" t="s">
        <v>56</v>
      </c>
      <c r="N26" t="s">
        <v>246</v>
      </c>
      <c r="O26" t="s">
        <v>163</v>
      </c>
      <c r="P26" t="s">
        <v>164</v>
      </c>
      <c r="Q26" t="s">
        <v>247</v>
      </c>
      <c r="R26" t="s">
        <v>222</v>
      </c>
      <c r="S26" t="s">
        <v>213</v>
      </c>
      <c r="T26" t="s">
        <v>248</v>
      </c>
      <c r="U26" t="s">
        <v>249</v>
      </c>
      <c r="V26" t="s">
        <v>250</v>
      </c>
      <c r="W26" t="s">
        <v>251</v>
      </c>
      <c r="X26" t="s">
        <v>252</v>
      </c>
      <c r="Y26" t="s">
        <v>68</v>
      </c>
      <c r="Z26" t="s">
        <v>173</v>
      </c>
      <c r="AA26" t="s">
        <v>70</v>
      </c>
      <c r="AB26" t="s">
        <v>102</v>
      </c>
      <c r="AC26" s="74">
        <v>28136</v>
      </c>
      <c r="AD26" s="74">
        <v>44197</v>
      </c>
      <c r="AE26" s="74">
        <v>44561</v>
      </c>
      <c r="AF26" t="s">
        <v>72</v>
      </c>
      <c r="AG26" t="s">
        <v>174</v>
      </c>
      <c r="AH26" t="s">
        <v>74</v>
      </c>
      <c r="AI26" t="s">
        <v>75</v>
      </c>
      <c r="AJ26" t="s">
        <v>75</v>
      </c>
      <c r="AK26" t="s">
        <v>104</v>
      </c>
      <c r="AL26" t="s">
        <v>228</v>
      </c>
      <c r="AM26" t="s">
        <v>207</v>
      </c>
      <c r="AN26" t="s">
        <v>229</v>
      </c>
      <c r="AO26" t="s">
        <v>253</v>
      </c>
      <c r="AP26" s="74">
        <v>44195</v>
      </c>
      <c r="AQ26" t="s">
        <v>254</v>
      </c>
      <c r="AR26" t="s">
        <v>255</v>
      </c>
    </row>
    <row r="27" spans="1:44" hidden="1" x14ac:dyDescent="0.15">
      <c r="A27" t="s">
        <v>46</v>
      </c>
      <c r="B27" t="s">
        <v>47</v>
      </c>
      <c r="C27" t="s">
        <v>48</v>
      </c>
      <c r="D27" t="s">
        <v>47</v>
      </c>
      <c r="E27" t="s">
        <v>47</v>
      </c>
      <c r="F27" t="s">
        <v>49</v>
      </c>
      <c r="G27" t="s">
        <v>50</v>
      </c>
      <c r="H27" t="s">
        <v>51</v>
      </c>
      <c r="I27" t="s">
        <v>52</v>
      </c>
      <c r="J27" t="s">
        <v>53</v>
      </c>
      <c r="K27" t="s">
        <v>54</v>
      </c>
      <c r="L27" t="s">
        <v>55</v>
      </c>
      <c r="M27" t="s">
        <v>56</v>
      </c>
      <c r="N27" t="s">
        <v>256</v>
      </c>
      <c r="O27" t="s">
        <v>163</v>
      </c>
      <c r="P27" t="s">
        <v>164</v>
      </c>
      <c r="Q27" t="s">
        <v>257</v>
      </c>
      <c r="R27" t="s">
        <v>166</v>
      </c>
      <c r="S27" t="s">
        <v>258</v>
      </c>
      <c r="T27" t="s">
        <v>259</v>
      </c>
      <c r="U27" t="s">
        <v>260</v>
      </c>
      <c r="V27" t="s">
        <v>261</v>
      </c>
      <c r="W27" t="s">
        <v>262</v>
      </c>
      <c r="X27" t="s">
        <v>263</v>
      </c>
      <c r="Y27" s="74">
        <v>43742</v>
      </c>
      <c r="Z27" t="s">
        <v>173</v>
      </c>
      <c r="AA27" t="s">
        <v>70</v>
      </c>
      <c r="AB27" t="s">
        <v>102</v>
      </c>
      <c r="AC27" s="74">
        <v>27407</v>
      </c>
      <c r="AF27" t="s">
        <v>72</v>
      </c>
      <c r="AG27" t="s">
        <v>174</v>
      </c>
      <c r="AH27" t="s">
        <v>74</v>
      </c>
      <c r="AI27" t="s">
        <v>75</v>
      </c>
      <c r="AJ27" t="s">
        <v>75</v>
      </c>
      <c r="AK27" t="s">
        <v>104</v>
      </c>
      <c r="AN27" t="s">
        <v>264</v>
      </c>
      <c r="AO27" t="s">
        <v>265</v>
      </c>
      <c r="AP27" t="s">
        <v>68</v>
      </c>
      <c r="AQ27" t="s">
        <v>75</v>
      </c>
      <c r="AR27" t="s">
        <v>105</v>
      </c>
    </row>
    <row r="28" spans="1:44" hidden="1" x14ac:dyDescent="0.15">
      <c r="A28" t="s">
        <v>46</v>
      </c>
      <c r="B28" t="s">
        <v>47</v>
      </c>
      <c r="C28" t="s">
        <v>48</v>
      </c>
      <c r="D28" t="s">
        <v>47</v>
      </c>
      <c r="E28" t="s">
        <v>47</v>
      </c>
      <c r="F28" t="s">
        <v>49</v>
      </c>
      <c r="G28" t="s">
        <v>50</v>
      </c>
      <c r="H28" t="s">
        <v>51</v>
      </c>
      <c r="I28" t="s">
        <v>52</v>
      </c>
      <c r="J28" t="s">
        <v>53</v>
      </c>
      <c r="K28" t="s">
        <v>54</v>
      </c>
      <c r="L28" t="s">
        <v>55</v>
      </c>
      <c r="M28" t="s">
        <v>56</v>
      </c>
      <c r="N28" t="s">
        <v>266</v>
      </c>
      <c r="O28" t="s">
        <v>163</v>
      </c>
      <c r="P28" t="s">
        <v>164</v>
      </c>
      <c r="Q28" t="s">
        <v>267</v>
      </c>
      <c r="R28" t="s">
        <v>166</v>
      </c>
      <c r="S28" t="s">
        <v>190</v>
      </c>
      <c r="T28" t="s">
        <v>268</v>
      </c>
      <c r="U28" t="s">
        <v>269</v>
      </c>
      <c r="V28" t="s">
        <v>270</v>
      </c>
      <c r="W28" t="s">
        <v>271</v>
      </c>
      <c r="X28" t="s">
        <v>272</v>
      </c>
      <c r="Y28" s="74">
        <v>41950</v>
      </c>
      <c r="Z28" t="s">
        <v>186</v>
      </c>
      <c r="AA28" t="s">
        <v>70</v>
      </c>
      <c r="AB28" t="s">
        <v>102</v>
      </c>
      <c r="AC28" s="74">
        <v>20709</v>
      </c>
      <c r="AF28" t="s">
        <v>72</v>
      </c>
      <c r="AG28" t="s">
        <v>174</v>
      </c>
      <c r="AH28" t="s">
        <v>74</v>
      </c>
      <c r="AI28" t="s">
        <v>75</v>
      </c>
      <c r="AJ28" t="s">
        <v>75</v>
      </c>
      <c r="AK28" t="s">
        <v>104</v>
      </c>
      <c r="AN28" t="s">
        <v>273</v>
      </c>
      <c r="AO28" t="s">
        <v>230</v>
      </c>
      <c r="AP28" t="s">
        <v>68</v>
      </c>
      <c r="AQ28" t="s">
        <v>75</v>
      </c>
      <c r="AR28" t="s">
        <v>105</v>
      </c>
    </row>
    <row r="29" spans="1:44" hidden="1" x14ac:dyDescent="0.15">
      <c r="A29" t="s">
        <v>46</v>
      </c>
      <c r="B29" t="s">
        <v>47</v>
      </c>
      <c r="C29" t="s">
        <v>48</v>
      </c>
      <c r="D29" t="s">
        <v>47</v>
      </c>
      <c r="E29" t="s">
        <v>47</v>
      </c>
      <c r="F29" t="s">
        <v>49</v>
      </c>
      <c r="G29" t="s">
        <v>50</v>
      </c>
      <c r="H29" t="s">
        <v>51</v>
      </c>
      <c r="I29" t="s">
        <v>52</v>
      </c>
      <c r="J29" t="s">
        <v>53</v>
      </c>
      <c r="K29" t="s">
        <v>54</v>
      </c>
      <c r="L29" t="s">
        <v>55</v>
      </c>
      <c r="M29" t="s">
        <v>56</v>
      </c>
      <c r="N29" t="s">
        <v>274</v>
      </c>
      <c r="O29" t="s">
        <v>163</v>
      </c>
      <c r="P29" t="s">
        <v>164</v>
      </c>
      <c r="Q29" t="s">
        <v>275</v>
      </c>
      <c r="R29" t="s">
        <v>234</v>
      </c>
      <c r="S29" t="s">
        <v>190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68</v>
      </c>
      <c r="Z29" t="s">
        <v>173</v>
      </c>
      <c r="AA29" t="s">
        <v>70</v>
      </c>
      <c r="AB29" t="s">
        <v>102</v>
      </c>
      <c r="AC29" t="s">
        <v>68</v>
      </c>
      <c r="AF29" t="s">
        <v>72</v>
      </c>
      <c r="AG29" t="s">
        <v>235</v>
      </c>
      <c r="AH29" t="s">
        <v>74</v>
      </c>
      <c r="AI29" t="s">
        <v>75</v>
      </c>
      <c r="AJ29" t="s">
        <v>75</v>
      </c>
      <c r="AK29" t="s">
        <v>90</v>
      </c>
      <c r="AN29" t="s">
        <v>75</v>
      </c>
      <c r="AO29" t="s">
        <v>75</v>
      </c>
      <c r="AP29" t="s">
        <v>68</v>
      </c>
      <c r="AQ29" t="s">
        <v>75</v>
      </c>
      <c r="AR29" t="s">
        <v>105</v>
      </c>
    </row>
    <row r="30" spans="1:44" hidden="1" x14ac:dyDescent="0.15">
      <c r="A30" t="s">
        <v>46</v>
      </c>
      <c r="B30" t="s">
        <v>47</v>
      </c>
      <c r="C30" t="s">
        <v>48</v>
      </c>
      <c r="D30" t="s">
        <v>47</v>
      </c>
      <c r="E30" t="s">
        <v>47</v>
      </c>
      <c r="F30" t="s">
        <v>49</v>
      </c>
      <c r="G30" t="s">
        <v>50</v>
      </c>
      <c r="H30" t="s">
        <v>51</v>
      </c>
      <c r="I30" t="s">
        <v>52</v>
      </c>
      <c r="J30" t="s">
        <v>53</v>
      </c>
      <c r="K30" t="s">
        <v>54</v>
      </c>
      <c r="L30" t="s">
        <v>55</v>
      </c>
      <c r="M30" t="s">
        <v>56</v>
      </c>
      <c r="N30" t="s">
        <v>276</v>
      </c>
      <c r="O30" t="s">
        <v>163</v>
      </c>
      <c r="P30" t="s">
        <v>277</v>
      </c>
      <c r="Q30" t="s">
        <v>278</v>
      </c>
      <c r="R30" t="s">
        <v>166</v>
      </c>
      <c r="S30" t="s">
        <v>167</v>
      </c>
      <c r="T30" t="s">
        <v>279</v>
      </c>
      <c r="U30" t="s">
        <v>280</v>
      </c>
      <c r="V30" t="s">
        <v>281</v>
      </c>
      <c r="W30" t="s">
        <v>282</v>
      </c>
      <c r="X30" t="s">
        <v>283</v>
      </c>
      <c r="Y30" s="74">
        <v>43742</v>
      </c>
      <c r="Z30" t="s">
        <v>284</v>
      </c>
      <c r="AA30" t="s">
        <v>70</v>
      </c>
      <c r="AB30" t="s">
        <v>102</v>
      </c>
      <c r="AC30" s="74">
        <v>23585</v>
      </c>
      <c r="AF30" t="s">
        <v>72</v>
      </c>
      <c r="AG30" t="s">
        <v>174</v>
      </c>
      <c r="AH30" t="s">
        <v>74</v>
      </c>
      <c r="AI30" t="s">
        <v>75</v>
      </c>
      <c r="AJ30" t="s">
        <v>75</v>
      </c>
      <c r="AK30" t="s">
        <v>285</v>
      </c>
      <c r="AN30" t="s">
        <v>286</v>
      </c>
      <c r="AO30" t="s">
        <v>287</v>
      </c>
      <c r="AP30" t="s">
        <v>68</v>
      </c>
      <c r="AQ30" t="s">
        <v>75</v>
      </c>
      <c r="AR30" t="s">
        <v>105</v>
      </c>
    </row>
    <row r="31" spans="1:44" hidden="1" x14ac:dyDescent="0.15">
      <c r="A31" t="s">
        <v>46</v>
      </c>
      <c r="B31" t="s">
        <v>47</v>
      </c>
      <c r="C31" t="s">
        <v>48</v>
      </c>
      <c r="D31" t="s">
        <v>47</v>
      </c>
      <c r="E31" t="s">
        <v>47</v>
      </c>
      <c r="F31" t="s">
        <v>49</v>
      </c>
      <c r="G31" t="s">
        <v>50</v>
      </c>
      <c r="H31" t="s">
        <v>51</v>
      </c>
      <c r="I31" t="s">
        <v>52</v>
      </c>
      <c r="J31" t="s">
        <v>53</v>
      </c>
      <c r="K31" t="s">
        <v>54</v>
      </c>
      <c r="L31" t="s">
        <v>55</v>
      </c>
      <c r="M31" t="s">
        <v>56</v>
      </c>
      <c r="N31" t="s">
        <v>288</v>
      </c>
      <c r="O31" t="s">
        <v>163</v>
      </c>
      <c r="P31" t="s">
        <v>277</v>
      </c>
      <c r="Q31" t="s">
        <v>289</v>
      </c>
      <c r="R31" t="s">
        <v>166</v>
      </c>
      <c r="S31" t="s">
        <v>290</v>
      </c>
      <c r="T31" t="s">
        <v>291</v>
      </c>
      <c r="U31" t="s">
        <v>292</v>
      </c>
      <c r="V31" t="s">
        <v>293</v>
      </c>
      <c r="W31" t="s">
        <v>294</v>
      </c>
      <c r="X31" t="s">
        <v>295</v>
      </c>
      <c r="Y31" s="74">
        <v>43812</v>
      </c>
      <c r="Z31" t="s">
        <v>284</v>
      </c>
      <c r="AA31" t="s">
        <v>70</v>
      </c>
      <c r="AB31" t="s">
        <v>102</v>
      </c>
      <c r="AC31" s="74">
        <v>32678</v>
      </c>
      <c r="AF31" t="s">
        <v>72</v>
      </c>
      <c r="AG31" t="s">
        <v>174</v>
      </c>
      <c r="AH31" t="s">
        <v>74</v>
      </c>
      <c r="AI31" t="s">
        <v>75</v>
      </c>
      <c r="AJ31" t="s">
        <v>75</v>
      </c>
      <c r="AK31" t="s">
        <v>76</v>
      </c>
      <c r="AN31" t="s">
        <v>296</v>
      </c>
      <c r="AO31" t="s">
        <v>297</v>
      </c>
      <c r="AP31" t="s">
        <v>68</v>
      </c>
      <c r="AQ31" t="s">
        <v>75</v>
      </c>
      <c r="AR31" t="s">
        <v>105</v>
      </c>
    </row>
    <row r="32" spans="1:44" hidden="1" x14ac:dyDescent="0.15">
      <c r="A32" t="s">
        <v>46</v>
      </c>
      <c r="B32" t="s">
        <v>47</v>
      </c>
      <c r="C32" t="s">
        <v>48</v>
      </c>
      <c r="D32" t="s">
        <v>47</v>
      </c>
      <c r="E32" t="s">
        <v>47</v>
      </c>
      <c r="F32" t="s">
        <v>49</v>
      </c>
      <c r="G32" t="s">
        <v>50</v>
      </c>
      <c r="H32" t="s">
        <v>51</v>
      </c>
      <c r="I32" t="s">
        <v>52</v>
      </c>
      <c r="J32" t="s">
        <v>53</v>
      </c>
      <c r="K32" t="s">
        <v>54</v>
      </c>
      <c r="L32" t="s">
        <v>55</v>
      </c>
      <c r="M32" t="s">
        <v>56</v>
      </c>
      <c r="N32" t="s">
        <v>298</v>
      </c>
      <c r="O32" t="s">
        <v>163</v>
      </c>
      <c r="P32" t="s">
        <v>277</v>
      </c>
      <c r="Q32" t="s">
        <v>289</v>
      </c>
      <c r="R32" t="s">
        <v>166</v>
      </c>
      <c r="S32" t="s">
        <v>299</v>
      </c>
      <c r="T32" t="s">
        <v>300</v>
      </c>
      <c r="U32" t="s">
        <v>301</v>
      </c>
      <c r="V32" t="s">
        <v>302</v>
      </c>
      <c r="W32" t="s">
        <v>303</v>
      </c>
      <c r="X32" t="s">
        <v>304</v>
      </c>
      <c r="Y32" s="74">
        <v>43775</v>
      </c>
      <c r="Z32" t="s">
        <v>284</v>
      </c>
      <c r="AA32" t="s">
        <v>70</v>
      </c>
      <c r="AB32" t="s">
        <v>102</v>
      </c>
      <c r="AC32" s="74">
        <v>30438</v>
      </c>
      <c r="AF32" t="s">
        <v>72</v>
      </c>
      <c r="AG32" t="s">
        <v>174</v>
      </c>
      <c r="AH32" t="s">
        <v>74</v>
      </c>
      <c r="AI32" t="s">
        <v>75</v>
      </c>
      <c r="AJ32" t="s">
        <v>75</v>
      </c>
      <c r="AK32" t="s">
        <v>285</v>
      </c>
      <c r="AN32" t="s">
        <v>305</v>
      </c>
      <c r="AO32" t="s">
        <v>306</v>
      </c>
      <c r="AP32" t="s">
        <v>68</v>
      </c>
      <c r="AQ32" t="s">
        <v>75</v>
      </c>
      <c r="AR32" t="s">
        <v>105</v>
      </c>
    </row>
    <row r="33" spans="1:44" hidden="1" x14ac:dyDescent="0.15">
      <c r="A33" t="s">
        <v>46</v>
      </c>
      <c r="B33" t="s">
        <v>47</v>
      </c>
      <c r="C33" t="s">
        <v>48</v>
      </c>
      <c r="D33" t="s">
        <v>47</v>
      </c>
      <c r="E33" t="s">
        <v>47</v>
      </c>
      <c r="F33" t="s">
        <v>49</v>
      </c>
      <c r="G33" t="s">
        <v>50</v>
      </c>
      <c r="H33" t="s">
        <v>51</v>
      </c>
      <c r="I33" t="s">
        <v>52</v>
      </c>
      <c r="J33" t="s">
        <v>53</v>
      </c>
      <c r="K33" t="s">
        <v>54</v>
      </c>
      <c r="L33" t="s">
        <v>55</v>
      </c>
      <c r="M33" t="s">
        <v>56</v>
      </c>
      <c r="N33" t="s">
        <v>307</v>
      </c>
      <c r="O33" t="s">
        <v>163</v>
      </c>
      <c r="P33" t="s">
        <v>277</v>
      </c>
      <c r="Q33" t="s">
        <v>289</v>
      </c>
      <c r="R33" t="s">
        <v>166</v>
      </c>
      <c r="S33" t="s">
        <v>190</v>
      </c>
      <c r="T33" t="s">
        <v>308</v>
      </c>
      <c r="U33" t="s">
        <v>309</v>
      </c>
      <c r="V33" t="s">
        <v>310</v>
      </c>
      <c r="W33" t="s">
        <v>311</v>
      </c>
      <c r="X33" t="s">
        <v>312</v>
      </c>
      <c r="Y33" s="74">
        <v>44013</v>
      </c>
      <c r="Z33" t="s">
        <v>284</v>
      </c>
      <c r="AA33" t="s">
        <v>70</v>
      </c>
      <c r="AB33" t="s">
        <v>102</v>
      </c>
      <c r="AC33" s="74">
        <v>28690</v>
      </c>
      <c r="AF33" t="s">
        <v>72</v>
      </c>
      <c r="AG33" t="s">
        <v>174</v>
      </c>
      <c r="AH33" t="s">
        <v>74</v>
      </c>
      <c r="AI33" t="s">
        <v>75</v>
      </c>
      <c r="AJ33" t="s">
        <v>75</v>
      </c>
      <c r="AK33" t="s">
        <v>313</v>
      </c>
      <c r="AL33" t="s">
        <v>75</v>
      </c>
      <c r="AM33" t="s">
        <v>207</v>
      </c>
      <c r="AN33" t="s">
        <v>297</v>
      </c>
      <c r="AO33" t="s">
        <v>314</v>
      </c>
      <c r="AP33" t="s">
        <v>68</v>
      </c>
      <c r="AQ33" t="s">
        <v>75</v>
      </c>
      <c r="AR33" t="s">
        <v>315</v>
      </c>
    </row>
    <row r="34" spans="1:44" hidden="1" x14ac:dyDescent="0.15">
      <c r="A34" t="s">
        <v>46</v>
      </c>
      <c r="B34" t="s">
        <v>47</v>
      </c>
      <c r="C34" t="s">
        <v>48</v>
      </c>
      <c r="D34" t="s">
        <v>47</v>
      </c>
      <c r="E34" t="s">
        <v>47</v>
      </c>
      <c r="F34" t="s">
        <v>49</v>
      </c>
      <c r="G34" t="s">
        <v>50</v>
      </c>
      <c r="H34" t="s">
        <v>51</v>
      </c>
      <c r="I34" t="s">
        <v>52</v>
      </c>
      <c r="J34" t="s">
        <v>53</v>
      </c>
      <c r="K34" t="s">
        <v>54</v>
      </c>
      <c r="L34" t="s">
        <v>55</v>
      </c>
      <c r="M34" t="s">
        <v>56</v>
      </c>
      <c r="N34" t="s">
        <v>316</v>
      </c>
      <c r="O34" t="s">
        <v>163</v>
      </c>
      <c r="P34" t="s">
        <v>277</v>
      </c>
      <c r="Q34" t="s">
        <v>317</v>
      </c>
      <c r="R34" t="s">
        <v>166</v>
      </c>
      <c r="S34" t="s">
        <v>167</v>
      </c>
      <c r="T34" t="s">
        <v>318</v>
      </c>
      <c r="U34" t="s">
        <v>319</v>
      </c>
      <c r="V34" t="s">
        <v>320</v>
      </c>
      <c r="W34" t="s">
        <v>320</v>
      </c>
      <c r="X34" t="s">
        <v>321</v>
      </c>
      <c r="Y34" s="74">
        <v>43742</v>
      </c>
      <c r="Z34" t="s">
        <v>284</v>
      </c>
      <c r="AA34" t="s">
        <v>70</v>
      </c>
      <c r="AB34" t="s">
        <v>102</v>
      </c>
      <c r="AC34" s="74">
        <v>24210</v>
      </c>
      <c r="AF34" t="s">
        <v>72</v>
      </c>
      <c r="AG34" t="s">
        <v>174</v>
      </c>
      <c r="AH34" t="s">
        <v>74</v>
      </c>
      <c r="AI34" t="s">
        <v>75</v>
      </c>
      <c r="AJ34" t="s">
        <v>75</v>
      </c>
      <c r="AK34" t="s">
        <v>285</v>
      </c>
      <c r="AN34" t="s">
        <v>322</v>
      </c>
      <c r="AO34" t="s">
        <v>323</v>
      </c>
      <c r="AP34" t="s">
        <v>68</v>
      </c>
      <c r="AQ34" t="s">
        <v>75</v>
      </c>
      <c r="AR34" t="s">
        <v>177</v>
      </c>
    </row>
    <row r="35" spans="1:44" hidden="1" x14ac:dyDescent="0.15">
      <c r="A35" t="s">
        <v>46</v>
      </c>
      <c r="B35" t="s">
        <v>47</v>
      </c>
      <c r="C35" t="s">
        <v>48</v>
      </c>
      <c r="D35" t="s">
        <v>47</v>
      </c>
      <c r="E35" t="s">
        <v>47</v>
      </c>
      <c r="F35" t="s">
        <v>49</v>
      </c>
      <c r="G35" t="s">
        <v>50</v>
      </c>
      <c r="H35" t="s">
        <v>51</v>
      </c>
      <c r="I35" t="s">
        <v>52</v>
      </c>
      <c r="J35" t="s">
        <v>53</v>
      </c>
      <c r="K35" t="s">
        <v>54</v>
      </c>
      <c r="L35" t="s">
        <v>55</v>
      </c>
      <c r="M35" t="s">
        <v>56</v>
      </c>
      <c r="N35" t="s">
        <v>324</v>
      </c>
      <c r="O35" t="s">
        <v>163</v>
      </c>
      <c r="P35" t="s">
        <v>277</v>
      </c>
      <c r="Q35" t="s">
        <v>278</v>
      </c>
      <c r="R35" t="s">
        <v>166</v>
      </c>
      <c r="S35" t="s">
        <v>213</v>
      </c>
      <c r="T35" t="s">
        <v>325</v>
      </c>
      <c r="U35" t="s">
        <v>326</v>
      </c>
      <c r="V35" t="s">
        <v>327</v>
      </c>
      <c r="W35" t="s">
        <v>328</v>
      </c>
      <c r="X35" t="s">
        <v>329</v>
      </c>
      <c r="Y35" s="74">
        <v>38774</v>
      </c>
      <c r="Z35" t="s">
        <v>284</v>
      </c>
      <c r="AA35" t="s">
        <v>70</v>
      </c>
      <c r="AB35" t="s">
        <v>102</v>
      </c>
      <c r="AC35" s="74">
        <v>24111</v>
      </c>
      <c r="AF35" t="s">
        <v>72</v>
      </c>
      <c r="AG35" t="s">
        <v>174</v>
      </c>
      <c r="AH35" t="s">
        <v>74</v>
      </c>
      <c r="AI35" t="s">
        <v>75</v>
      </c>
      <c r="AJ35" t="s">
        <v>75</v>
      </c>
      <c r="AK35" t="s">
        <v>104</v>
      </c>
      <c r="AN35" t="s">
        <v>53</v>
      </c>
      <c r="AO35" t="s">
        <v>330</v>
      </c>
      <c r="AP35" t="s">
        <v>68</v>
      </c>
      <c r="AQ35" t="s">
        <v>75</v>
      </c>
      <c r="AR35" t="s">
        <v>105</v>
      </c>
    </row>
    <row r="36" spans="1:44" hidden="1" x14ac:dyDescent="0.15">
      <c r="A36" t="s">
        <v>46</v>
      </c>
      <c r="B36" t="s">
        <v>47</v>
      </c>
      <c r="C36" t="s">
        <v>48</v>
      </c>
      <c r="D36" t="s">
        <v>47</v>
      </c>
      <c r="E36" t="s">
        <v>47</v>
      </c>
      <c r="F36" t="s">
        <v>49</v>
      </c>
      <c r="G36" t="s">
        <v>50</v>
      </c>
      <c r="H36" t="s">
        <v>51</v>
      </c>
      <c r="I36" t="s">
        <v>52</v>
      </c>
      <c r="J36" t="s">
        <v>53</v>
      </c>
      <c r="K36" t="s">
        <v>54</v>
      </c>
      <c r="L36" t="s">
        <v>55</v>
      </c>
      <c r="M36" t="s">
        <v>56</v>
      </c>
      <c r="N36" t="s">
        <v>331</v>
      </c>
      <c r="O36" t="s">
        <v>163</v>
      </c>
      <c r="P36" t="s">
        <v>277</v>
      </c>
      <c r="Q36" t="s">
        <v>278</v>
      </c>
      <c r="R36" t="s">
        <v>166</v>
      </c>
      <c r="S36" t="s">
        <v>332</v>
      </c>
      <c r="T36" t="s">
        <v>333</v>
      </c>
      <c r="U36" t="s">
        <v>334</v>
      </c>
      <c r="V36" t="s">
        <v>335</v>
      </c>
      <c r="W36" t="s">
        <v>336</v>
      </c>
      <c r="X36" t="s">
        <v>337</v>
      </c>
      <c r="Y36" s="74">
        <v>40905</v>
      </c>
      <c r="Z36" t="s">
        <v>284</v>
      </c>
      <c r="AA36" t="s">
        <v>70</v>
      </c>
      <c r="AB36" t="s">
        <v>102</v>
      </c>
      <c r="AC36" s="74">
        <v>24672</v>
      </c>
      <c r="AF36" t="s">
        <v>72</v>
      </c>
      <c r="AG36" t="s">
        <v>174</v>
      </c>
      <c r="AH36" t="s">
        <v>74</v>
      </c>
      <c r="AI36" t="s">
        <v>75</v>
      </c>
      <c r="AJ36" t="s">
        <v>75</v>
      </c>
      <c r="AK36" t="s">
        <v>104</v>
      </c>
      <c r="AN36" t="s">
        <v>175</v>
      </c>
      <c r="AO36" t="s">
        <v>230</v>
      </c>
      <c r="AP36" t="s">
        <v>68</v>
      </c>
      <c r="AQ36" t="s">
        <v>75</v>
      </c>
      <c r="AR36" t="s">
        <v>105</v>
      </c>
    </row>
    <row r="37" spans="1:44" hidden="1" x14ac:dyDescent="0.15">
      <c r="A37" t="s">
        <v>46</v>
      </c>
      <c r="B37" t="s">
        <v>47</v>
      </c>
      <c r="C37" t="s">
        <v>48</v>
      </c>
      <c r="D37" t="s">
        <v>47</v>
      </c>
      <c r="E37" t="s">
        <v>47</v>
      </c>
      <c r="F37" t="s">
        <v>49</v>
      </c>
      <c r="G37" t="s">
        <v>50</v>
      </c>
      <c r="H37" t="s">
        <v>51</v>
      </c>
      <c r="I37" t="s">
        <v>52</v>
      </c>
      <c r="J37" t="s">
        <v>53</v>
      </c>
      <c r="K37" t="s">
        <v>54</v>
      </c>
      <c r="L37" t="s">
        <v>55</v>
      </c>
      <c r="M37" t="s">
        <v>56</v>
      </c>
      <c r="N37" t="s">
        <v>338</v>
      </c>
      <c r="O37" t="s">
        <v>163</v>
      </c>
      <c r="P37" t="s">
        <v>277</v>
      </c>
      <c r="Q37" t="s">
        <v>278</v>
      </c>
      <c r="R37" t="s">
        <v>166</v>
      </c>
      <c r="S37" t="s">
        <v>339</v>
      </c>
      <c r="T37" t="s">
        <v>340</v>
      </c>
      <c r="U37" t="s">
        <v>341</v>
      </c>
      <c r="V37" t="s">
        <v>342</v>
      </c>
      <c r="W37" t="s">
        <v>343</v>
      </c>
      <c r="X37" t="s">
        <v>344</v>
      </c>
      <c r="Y37" s="74">
        <v>40774</v>
      </c>
      <c r="Z37" t="s">
        <v>284</v>
      </c>
      <c r="AA37" t="s">
        <v>70</v>
      </c>
      <c r="AB37" t="s">
        <v>102</v>
      </c>
      <c r="AC37" s="74">
        <v>29816</v>
      </c>
      <c r="AF37" t="s">
        <v>72</v>
      </c>
      <c r="AG37" t="s">
        <v>174</v>
      </c>
      <c r="AH37" t="s">
        <v>74</v>
      </c>
      <c r="AI37" t="s">
        <v>75</v>
      </c>
      <c r="AJ37" t="s">
        <v>75</v>
      </c>
      <c r="AK37" t="s">
        <v>76</v>
      </c>
      <c r="AN37" t="s">
        <v>345</v>
      </c>
      <c r="AO37" t="s">
        <v>346</v>
      </c>
      <c r="AP37" t="s">
        <v>68</v>
      </c>
      <c r="AQ37" t="s">
        <v>75</v>
      </c>
      <c r="AR37" t="s">
        <v>105</v>
      </c>
    </row>
    <row r="38" spans="1:44" hidden="1" x14ac:dyDescent="0.15">
      <c r="A38" t="s">
        <v>46</v>
      </c>
      <c r="B38" t="s">
        <v>47</v>
      </c>
      <c r="C38" t="s">
        <v>48</v>
      </c>
      <c r="D38" t="s">
        <v>47</v>
      </c>
      <c r="E38" t="s">
        <v>47</v>
      </c>
      <c r="F38" t="s">
        <v>49</v>
      </c>
      <c r="G38" t="s">
        <v>50</v>
      </c>
      <c r="H38" t="s">
        <v>51</v>
      </c>
      <c r="I38" t="s">
        <v>52</v>
      </c>
      <c r="J38" t="s">
        <v>53</v>
      </c>
      <c r="K38" t="s">
        <v>54</v>
      </c>
      <c r="L38" t="s">
        <v>55</v>
      </c>
      <c r="M38" t="s">
        <v>56</v>
      </c>
      <c r="N38" t="s">
        <v>347</v>
      </c>
      <c r="O38" t="s">
        <v>163</v>
      </c>
      <c r="P38" t="s">
        <v>277</v>
      </c>
      <c r="Q38" t="s">
        <v>278</v>
      </c>
      <c r="R38" t="s">
        <v>166</v>
      </c>
      <c r="S38" t="s">
        <v>167</v>
      </c>
      <c r="T38" t="s">
        <v>348</v>
      </c>
      <c r="U38" t="s">
        <v>349</v>
      </c>
      <c r="V38" t="s">
        <v>350</v>
      </c>
      <c r="W38" t="s">
        <v>351</v>
      </c>
      <c r="X38" t="s">
        <v>283</v>
      </c>
      <c r="Y38" s="74">
        <v>40774</v>
      </c>
      <c r="Z38" t="s">
        <v>284</v>
      </c>
      <c r="AA38" t="s">
        <v>70</v>
      </c>
      <c r="AB38" t="s">
        <v>102</v>
      </c>
      <c r="AC38" s="74">
        <v>21724</v>
      </c>
      <c r="AF38" t="s">
        <v>72</v>
      </c>
      <c r="AG38" t="s">
        <v>174</v>
      </c>
      <c r="AH38" t="s">
        <v>74</v>
      </c>
      <c r="AI38" t="s">
        <v>75</v>
      </c>
      <c r="AJ38" t="s">
        <v>75</v>
      </c>
      <c r="AK38" t="s">
        <v>104</v>
      </c>
      <c r="AN38" t="s">
        <v>175</v>
      </c>
      <c r="AO38" t="s">
        <v>352</v>
      </c>
      <c r="AP38" t="s">
        <v>68</v>
      </c>
      <c r="AQ38" t="s">
        <v>75</v>
      </c>
      <c r="AR38" t="s">
        <v>105</v>
      </c>
    </row>
    <row r="39" spans="1:44" hidden="1" x14ac:dyDescent="0.15">
      <c r="A39" t="s">
        <v>46</v>
      </c>
      <c r="B39" t="s">
        <v>47</v>
      </c>
      <c r="C39" t="s">
        <v>48</v>
      </c>
      <c r="D39" t="s">
        <v>47</v>
      </c>
      <c r="E39" t="s">
        <v>47</v>
      </c>
      <c r="F39" t="s">
        <v>49</v>
      </c>
      <c r="G39" t="s">
        <v>50</v>
      </c>
      <c r="H39" t="s">
        <v>51</v>
      </c>
      <c r="I39" t="s">
        <v>52</v>
      </c>
      <c r="J39" t="s">
        <v>53</v>
      </c>
      <c r="K39" t="s">
        <v>54</v>
      </c>
      <c r="L39" t="s">
        <v>55</v>
      </c>
      <c r="M39" t="s">
        <v>56</v>
      </c>
      <c r="N39" t="s">
        <v>353</v>
      </c>
      <c r="O39" t="s">
        <v>163</v>
      </c>
      <c r="P39" t="s">
        <v>277</v>
      </c>
      <c r="Q39" t="s">
        <v>289</v>
      </c>
      <c r="R39" t="s">
        <v>166</v>
      </c>
      <c r="S39" t="s">
        <v>190</v>
      </c>
      <c r="T39" t="s">
        <v>354</v>
      </c>
      <c r="U39" t="s">
        <v>355</v>
      </c>
      <c r="V39" t="s">
        <v>356</v>
      </c>
      <c r="W39" t="s">
        <v>357</v>
      </c>
      <c r="X39" t="s">
        <v>358</v>
      </c>
      <c r="Y39" s="74">
        <v>43742</v>
      </c>
      <c r="Z39" t="s">
        <v>284</v>
      </c>
      <c r="AA39" t="s">
        <v>70</v>
      </c>
      <c r="AB39" t="s">
        <v>102</v>
      </c>
      <c r="AC39" s="74">
        <v>29107</v>
      </c>
      <c r="AF39" t="s">
        <v>72</v>
      </c>
      <c r="AG39" t="s">
        <v>174</v>
      </c>
      <c r="AH39" t="s">
        <v>74</v>
      </c>
      <c r="AI39" t="s">
        <v>75</v>
      </c>
      <c r="AJ39" t="s">
        <v>75</v>
      </c>
      <c r="AK39" t="s">
        <v>76</v>
      </c>
      <c r="AN39" t="s">
        <v>359</v>
      </c>
      <c r="AO39" t="s">
        <v>360</v>
      </c>
      <c r="AP39" t="s">
        <v>68</v>
      </c>
      <c r="AQ39" t="s">
        <v>75</v>
      </c>
      <c r="AR39" t="s">
        <v>105</v>
      </c>
    </row>
    <row r="40" spans="1:44" hidden="1" x14ac:dyDescent="0.15">
      <c r="A40" t="s">
        <v>46</v>
      </c>
      <c r="B40" t="s">
        <v>47</v>
      </c>
      <c r="C40" t="s">
        <v>48</v>
      </c>
      <c r="D40" t="s">
        <v>47</v>
      </c>
      <c r="E40" t="s">
        <v>47</v>
      </c>
      <c r="F40" t="s">
        <v>49</v>
      </c>
      <c r="G40" t="s">
        <v>50</v>
      </c>
      <c r="H40" t="s">
        <v>51</v>
      </c>
      <c r="I40" t="s">
        <v>52</v>
      </c>
      <c r="J40" t="s">
        <v>53</v>
      </c>
      <c r="K40" t="s">
        <v>54</v>
      </c>
      <c r="L40" t="s">
        <v>55</v>
      </c>
      <c r="M40" t="s">
        <v>56</v>
      </c>
      <c r="N40" t="s">
        <v>361</v>
      </c>
      <c r="O40" t="s">
        <v>163</v>
      </c>
      <c r="P40" t="s">
        <v>277</v>
      </c>
      <c r="Q40" t="s">
        <v>362</v>
      </c>
      <c r="R40" t="s">
        <v>234</v>
      </c>
      <c r="S40" t="s">
        <v>363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68</v>
      </c>
      <c r="Z40" t="s">
        <v>284</v>
      </c>
      <c r="AA40" t="s">
        <v>70</v>
      </c>
      <c r="AB40" t="s">
        <v>102</v>
      </c>
      <c r="AC40" t="s">
        <v>68</v>
      </c>
      <c r="AF40" t="s">
        <v>72</v>
      </c>
      <c r="AG40" t="s">
        <v>235</v>
      </c>
      <c r="AH40" t="s">
        <v>74</v>
      </c>
      <c r="AI40" t="s">
        <v>75</v>
      </c>
      <c r="AJ40" t="s">
        <v>75</v>
      </c>
      <c r="AK40" t="s">
        <v>90</v>
      </c>
      <c r="AN40" t="s">
        <v>75</v>
      </c>
      <c r="AO40" t="s">
        <v>75</v>
      </c>
      <c r="AP40" t="s">
        <v>68</v>
      </c>
      <c r="AQ40" t="s">
        <v>75</v>
      </c>
      <c r="AR40" t="s">
        <v>105</v>
      </c>
    </row>
    <row r="41" spans="1:44" hidden="1" x14ac:dyDescent="0.15">
      <c r="A41" t="s">
        <v>46</v>
      </c>
      <c r="B41" t="s">
        <v>47</v>
      </c>
      <c r="C41" t="s">
        <v>48</v>
      </c>
      <c r="D41" t="s">
        <v>47</v>
      </c>
      <c r="E41" t="s">
        <v>47</v>
      </c>
      <c r="F41" t="s">
        <v>49</v>
      </c>
      <c r="G41" t="s">
        <v>50</v>
      </c>
      <c r="H41" t="s">
        <v>51</v>
      </c>
      <c r="I41" t="s">
        <v>52</v>
      </c>
      <c r="J41" t="s">
        <v>53</v>
      </c>
      <c r="K41" t="s">
        <v>54</v>
      </c>
      <c r="L41" t="s">
        <v>55</v>
      </c>
      <c r="M41" t="s">
        <v>56</v>
      </c>
      <c r="N41" t="s">
        <v>364</v>
      </c>
      <c r="O41" t="s">
        <v>163</v>
      </c>
      <c r="P41" t="s">
        <v>277</v>
      </c>
      <c r="Q41" t="s">
        <v>289</v>
      </c>
      <c r="R41" t="s">
        <v>166</v>
      </c>
      <c r="S41" t="s">
        <v>365</v>
      </c>
      <c r="T41" t="s">
        <v>366</v>
      </c>
      <c r="U41" t="s">
        <v>367</v>
      </c>
      <c r="V41" t="s">
        <v>368</v>
      </c>
      <c r="W41" t="s">
        <v>369</v>
      </c>
      <c r="X41" t="s">
        <v>370</v>
      </c>
      <c r="Y41" s="74">
        <v>44043</v>
      </c>
      <c r="Z41" t="s">
        <v>284</v>
      </c>
      <c r="AA41" t="s">
        <v>70</v>
      </c>
      <c r="AB41" t="s">
        <v>102</v>
      </c>
      <c r="AC41" s="74">
        <v>24993</v>
      </c>
      <c r="AF41" t="s">
        <v>72</v>
      </c>
      <c r="AG41" t="s">
        <v>174</v>
      </c>
      <c r="AH41" t="s">
        <v>74</v>
      </c>
      <c r="AI41" t="s">
        <v>75</v>
      </c>
      <c r="AJ41" t="s">
        <v>75</v>
      </c>
      <c r="AK41" t="s">
        <v>104</v>
      </c>
      <c r="AL41" t="s">
        <v>75</v>
      </c>
      <c r="AM41" t="s">
        <v>207</v>
      </c>
      <c r="AN41" t="s">
        <v>371</v>
      </c>
      <c r="AO41" t="s">
        <v>372</v>
      </c>
      <c r="AP41" t="s">
        <v>68</v>
      </c>
      <c r="AQ41" t="s">
        <v>75</v>
      </c>
      <c r="AR41" t="s">
        <v>373</v>
      </c>
    </row>
    <row r="42" spans="1:44" hidden="1" x14ac:dyDescent="0.15">
      <c r="A42" t="s">
        <v>46</v>
      </c>
      <c r="B42" t="s">
        <v>47</v>
      </c>
      <c r="C42" t="s">
        <v>48</v>
      </c>
      <c r="D42" t="s">
        <v>47</v>
      </c>
      <c r="E42" t="s">
        <v>47</v>
      </c>
      <c r="F42" t="s">
        <v>49</v>
      </c>
      <c r="G42" t="s">
        <v>50</v>
      </c>
      <c r="H42" t="s">
        <v>51</v>
      </c>
      <c r="I42" t="s">
        <v>52</v>
      </c>
      <c r="J42" t="s">
        <v>53</v>
      </c>
      <c r="K42" t="s">
        <v>54</v>
      </c>
      <c r="L42" t="s">
        <v>55</v>
      </c>
      <c r="M42" t="s">
        <v>56</v>
      </c>
      <c r="N42" t="s">
        <v>374</v>
      </c>
      <c r="O42" t="s">
        <v>163</v>
      </c>
      <c r="P42" t="s">
        <v>375</v>
      </c>
      <c r="Q42" t="s">
        <v>376</v>
      </c>
      <c r="R42" t="s">
        <v>166</v>
      </c>
      <c r="S42" t="s">
        <v>190</v>
      </c>
      <c r="T42" t="s">
        <v>377</v>
      </c>
      <c r="U42" t="s">
        <v>378</v>
      </c>
      <c r="V42" t="s">
        <v>125</v>
      </c>
      <c r="W42" t="s">
        <v>379</v>
      </c>
      <c r="X42" t="s">
        <v>380</v>
      </c>
      <c r="Y42" s="74">
        <v>40774</v>
      </c>
      <c r="Z42" t="s">
        <v>381</v>
      </c>
      <c r="AA42" t="s">
        <v>70</v>
      </c>
      <c r="AB42" t="s">
        <v>102</v>
      </c>
      <c r="AC42" s="74">
        <v>21376</v>
      </c>
      <c r="AF42" t="s">
        <v>72</v>
      </c>
      <c r="AG42" t="s">
        <v>174</v>
      </c>
      <c r="AH42" t="s">
        <v>74</v>
      </c>
      <c r="AI42" t="s">
        <v>75</v>
      </c>
      <c r="AJ42" t="s">
        <v>75</v>
      </c>
      <c r="AK42" t="s">
        <v>382</v>
      </c>
      <c r="AN42" t="s">
        <v>383</v>
      </c>
      <c r="AO42" t="s">
        <v>384</v>
      </c>
      <c r="AP42" t="s">
        <v>68</v>
      </c>
      <c r="AQ42" t="s">
        <v>75</v>
      </c>
      <c r="AR42" t="s">
        <v>105</v>
      </c>
    </row>
    <row r="43" spans="1:44" hidden="1" x14ac:dyDescent="0.15">
      <c r="A43" t="s">
        <v>46</v>
      </c>
      <c r="B43" t="s">
        <v>47</v>
      </c>
      <c r="C43" t="s">
        <v>48</v>
      </c>
      <c r="D43" t="s">
        <v>47</v>
      </c>
      <c r="E43" t="s">
        <v>47</v>
      </c>
      <c r="F43" t="s">
        <v>49</v>
      </c>
      <c r="G43" t="s">
        <v>50</v>
      </c>
      <c r="H43" t="s">
        <v>51</v>
      </c>
      <c r="I43" t="s">
        <v>52</v>
      </c>
      <c r="J43" t="s">
        <v>53</v>
      </c>
      <c r="K43" t="s">
        <v>54</v>
      </c>
      <c r="L43" t="s">
        <v>55</v>
      </c>
      <c r="M43" t="s">
        <v>56</v>
      </c>
      <c r="N43" t="s">
        <v>385</v>
      </c>
      <c r="O43" t="s">
        <v>163</v>
      </c>
      <c r="P43" t="s">
        <v>375</v>
      </c>
      <c r="Q43" t="s">
        <v>376</v>
      </c>
      <c r="R43" t="s">
        <v>166</v>
      </c>
      <c r="S43" t="s">
        <v>386</v>
      </c>
      <c r="T43" t="s">
        <v>387</v>
      </c>
      <c r="U43" t="s">
        <v>388</v>
      </c>
      <c r="V43" t="s">
        <v>389</v>
      </c>
      <c r="W43" t="s">
        <v>390</v>
      </c>
      <c r="X43" t="s">
        <v>391</v>
      </c>
      <c r="Y43" s="74">
        <v>43742</v>
      </c>
      <c r="Z43" t="s">
        <v>381</v>
      </c>
      <c r="AA43" t="s">
        <v>70</v>
      </c>
      <c r="AB43" t="s">
        <v>102</v>
      </c>
      <c r="AC43" s="74">
        <v>30933</v>
      </c>
      <c r="AF43" t="s">
        <v>72</v>
      </c>
      <c r="AG43" t="s">
        <v>174</v>
      </c>
      <c r="AH43" t="s">
        <v>74</v>
      </c>
      <c r="AI43" t="s">
        <v>75</v>
      </c>
      <c r="AJ43" t="s">
        <v>75</v>
      </c>
      <c r="AK43" t="s">
        <v>285</v>
      </c>
      <c r="AN43" t="s">
        <v>392</v>
      </c>
      <c r="AO43" t="s">
        <v>393</v>
      </c>
      <c r="AP43" t="s">
        <v>68</v>
      </c>
      <c r="AQ43" t="s">
        <v>75</v>
      </c>
      <c r="AR43" t="s">
        <v>105</v>
      </c>
    </row>
    <row r="44" spans="1:44" s="69" customFormat="1" hidden="1" x14ac:dyDescent="0.15">
      <c r="A44" t="s">
        <v>46</v>
      </c>
      <c r="B44" t="s">
        <v>47</v>
      </c>
      <c r="C44" t="s">
        <v>48</v>
      </c>
      <c r="D44" t="s">
        <v>47</v>
      </c>
      <c r="E44" t="s">
        <v>394</v>
      </c>
      <c r="F44" t="s">
        <v>49</v>
      </c>
      <c r="G44" t="s">
        <v>395</v>
      </c>
      <c r="H44" t="s">
        <v>396</v>
      </c>
      <c r="I44" t="s">
        <v>397</v>
      </c>
      <c r="J44" t="s">
        <v>398</v>
      </c>
      <c r="K44" t="s">
        <v>399</v>
      </c>
      <c r="L44" t="s">
        <v>400</v>
      </c>
      <c r="M44" s="73" t="s">
        <v>401</v>
      </c>
      <c r="N44" s="73" t="s">
        <v>402</v>
      </c>
      <c r="O44" t="s">
        <v>58</v>
      </c>
      <c r="P44" t="s">
        <v>58</v>
      </c>
      <c r="Q44" t="s">
        <v>403</v>
      </c>
      <c r="R44" t="s">
        <v>234</v>
      </c>
      <c r="S44" t="s">
        <v>404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68</v>
      </c>
      <c r="Z44" t="s">
        <v>405</v>
      </c>
      <c r="AA44" t="s">
        <v>406</v>
      </c>
      <c r="AB44" t="s">
        <v>102</v>
      </c>
      <c r="AC44" t="s">
        <v>68</v>
      </c>
      <c r="AD44"/>
      <c r="AE44"/>
      <c r="AF44" t="s">
        <v>72</v>
      </c>
      <c r="AG44" t="s">
        <v>235</v>
      </c>
      <c r="AH44" t="s">
        <v>74</v>
      </c>
      <c r="AI44" t="s">
        <v>75</v>
      </c>
      <c r="AJ44" t="s">
        <v>75</v>
      </c>
      <c r="AK44" t="s">
        <v>90</v>
      </c>
      <c r="AL44"/>
      <c r="AM44"/>
      <c r="AN44" t="s">
        <v>75</v>
      </c>
      <c r="AO44" t="s">
        <v>75</v>
      </c>
      <c r="AP44" t="s">
        <v>68</v>
      </c>
      <c r="AQ44" t="s">
        <v>75</v>
      </c>
      <c r="AR44" t="s">
        <v>105</v>
      </c>
    </row>
    <row r="45" spans="1:44" hidden="1" x14ac:dyDescent="0.15">
      <c r="A45" t="s">
        <v>46</v>
      </c>
      <c r="B45" t="s">
        <v>47</v>
      </c>
      <c r="C45" t="s">
        <v>48</v>
      </c>
      <c r="D45" t="s">
        <v>47</v>
      </c>
      <c r="E45" t="s">
        <v>407</v>
      </c>
      <c r="F45" t="s">
        <v>408</v>
      </c>
      <c r="G45" t="s">
        <v>395</v>
      </c>
      <c r="H45" t="s">
        <v>409</v>
      </c>
      <c r="I45" t="s">
        <v>410</v>
      </c>
      <c r="J45" t="s">
        <v>411</v>
      </c>
      <c r="K45" t="s">
        <v>412</v>
      </c>
      <c r="L45" t="s">
        <v>400</v>
      </c>
      <c r="M45" t="s">
        <v>413</v>
      </c>
      <c r="N45" t="s">
        <v>414</v>
      </c>
      <c r="O45" t="s">
        <v>58</v>
      </c>
      <c r="P45" t="s">
        <v>58</v>
      </c>
      <c r="Q45" t="s">
        <v>403</v>
      </c>
      <c r="R45" t="s">
        <v>166</v>
      </c>
      <c r="S45" t="s">
        <v>415</v>
      </c>
      <c r="T45" t="s">
        <v>416</v>
      </c>
      <c r="U45" t="s">
        <v>417</v>
      </c>
      <c r="V45" t="s">
        <v>418</v>
      </c>
      <c r="W45" t="s">
        <v>119</v>
      </c>
      <c r="X45" t="s">
        <v>419</v>
      </c>
      <c r="Y45" s="74">
        <v>42065</v>
      </c>
      <c r="Z45" t="s">
        <v>420</v>
      </c>
      <c r="AA45" t="s">
        <v>406</v>
      </c>
      <c r="AB45" t="s">
        <v>102</v>
      </c>
      <c r="AC45" s="74">
        <v>31367</v>
      </c>
      <c r="AF45" t="s">
        <v>72</v>
      </c>
      <c r="AG45" t="s">
        <v>73</v>
      </c>
      <c r="AH45" t="s">
        <v>74</v>
      </c>
      <c r="AI45" t="s">
        <v>75</v>
      </c>
      <c r="AJ45" t="s">
        <v>75</v>
      </c>
      <c r="AK45" t="s">
        <v>285</v>
      </c>
      <c r="AN45" t="s">
        <v>421</v>
      </c>
      <c r="AO45" t="s">
        <v>422</v>
      </c>
      <c r="AP45" t="s">
        <v>68</v>
      </c>
      <c r="AQ45" t="s">
        <v>75</v>
      </c>
      <c r="AR45" t="s">
        <v>105</v>
      </c>
    </row>
    <row r="46" spans="1:44" hidden="1" x14ac:dyDescent="0.15">
      <c r="A46" t="s">
        <v>46</v>
      </c>
      <c r="B46" t="s">
        <v>47</v>
      </c>
      <c r="C46" t="s">
        <v>48</v>
      </c>
      <c r="D46" t="s">
        <v>47</v>
      </c>
      <c r="E46" t="s">
        <v>407</v>
      </c>
      <c r="F46" t="s">
        <v>408</v>
      </c>
      <c r="G46" t="s">
        <v>395</v>
      </c>
      <c r="H46" t="s">
        <v>409</v>
      </c>
      <c r="I46" t="s">
        <v>410</v>
      </c>
      <c r="J46" t="s">
        <v>411</v>
      </c>
      <c r="K46" t="s">
        <v>412</v>
      </c>
      <c r="L46" t="s">
        <v>400</v>
      </c>
      <c r="M46" t="s">
        <v>413</v>
      </c>
      <c r="N46" t="s">
        <v>423</v>
      </c>
      <c r="O46" t="s">
        <v>58</v>
      </c>
      <c r="P46" t="s">
        <v>424</v>
      </c>
      <c r="Q46" t="s">
        <v>424</v>
      </c>
      <c r="R46" t="s">
        <v>234</v>
      </c>
      <c r="S46" t="s">
        <v>425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68</v>
      </c>
      <c r="Z46" t="s">
        <v>426</v>
      </c>
      <c r="AA46" t="s">
        <v>406</v>
      </c>
      <c r="AB46" t="s">
        <v>102</v>
      </c>
      <c r="AC46" t="s">
        <v>68</v>
      </c>
      <c r="AF46" t="s">
        <v>72</v>
      </c>
      <c r="AG46" t="s">
        <v>235</v>
      </c>
      <c r="AH46" t="s">
        <v>74</v>
      </c>
      <c r="AI46" t="s">
        <v>75</v>
      </c>
      <c r="AJ46" t="s">
        <v>75</v>
      </c>
      <c r="AK46" t="s">
        <v>90</v>
      </c>
      <c r="AN46" t="s">
        <v>75</v>
      </c>
      <c r="AO46" t="s">
        <v>75</v>
      </c>
      <c r="AP46" t="s">
        <v>68</v>
      </c>
      <c r="AQ46" t="s">
        <v>75</v>
      </c>
      <c r="AR46" t="s">
        <v>105</v>
      </c>
    </row>
    <row r="47" spans="1:44" hidden="1" x14ac:dyDescent="0.15">
      <c r="A47" t="s">
        <v>46</v>
      </c>
      <c r="B47" t="s">
        <v>47</v>
      </c>
      <c r="C47" t="s">
        <v>48</v>
      </c>
      <c r="D47" t="s">
        <v>47</v>
      </c>
      <c r="E47" t="s">
        <v>47</v>
      </c>
      <c r="F47" t="s">
        <v>427</v>
      </c>
      <c r="G47" t="s">
        <v>395</v>
      </c>
      <c r="H47" t="s">
        <v>428</v>
      </c>
      <c r="I47" t="s">
        <v>429</v>
      </c>
      <c r="J47" t="s">
        <v>430</v>
      </c>
      <c r="K47" t="s">
        <v>431</v>
      </c>
      <c r="L47" t="s">
        <v>400</v>
      </c>
      <c r="M47" t="s">
        <v>432</v>
      </c>
      <c r="N47" t="s">
        <v>433</v>
      </c>
      <c r="O47" t="s">
        <v>58</v>
      </c>
      <c r="P47" t="s">
        <v>58</v>
      </c>
      <c r="Q47" t="s">
        <v>434</v>
      </c>
      <c r="R47" t="s">
        <v>166</v>
      </c>
      <c r="S47" t="s">
        <v>435</v>
      </c>
      <c r="T47" t="s">
        <v>436</v>
      </c>
      <c r="U47" t="s">
        <v>437</v>
      </c>
      <c r="V47" t="s">
        <v>438</v>
      </c>
      <c r="W47" t="s">
        <v>439</v>
      </c>
      <c r="X47" t="s">
        <v>440</v>
      </c>
      <c r="Y47" t="s">
        <v>68</v>
      </c>
      <c r="Z47" t="s">
        <v>405</v>
      </c>
      <c r="AA47" t="s">
        <v>406</v>
      </c>
      <c r="AB47" t="s">
        <v>102</v>
      </c>
      <c r="AC47" s="74">
        <v>27974</v>
      </c>
      <c r="AD47" s="74">
        <v>44197</v>
      </c>
      <c r="AE47" s="74">
        <v>44561</v>
      </c>
      <c r="AF47" t="s">
        <v>72</v>
      </c>
      <c r="AG47" t="s">
        <v>73</v>
      </c>
      <c r="AH47" t="s">
        <v>74</v>
      </c>
      <c r="AI47" t="s">
        <v>75</v>
      </c>
      <c r="AJ47" t="s">
        <v>75</v>
      </c>
      <c r="AK47" t="s">
        <v>104</v>
      </c>
      <c r="AN47" t="s">
        <v>441</v>
      </c>
      <c r="AO47" t="s">
        <v>442</v>
      </c>
      <c r="AP47" t="s">
        <v>68</v>
      </c>
      <c r="AQ47" t="s">
        <v>75</v>
      </c>
      <c r="AR47" t="s">
        <v>105</v>
      </c>
    </row>
    <row r="48" spans="1:44" s="69" customFormat="1" hidden="1" x14ac:dyDescent="0.15">
      <c r="A48" t="s">
        <v>46</v>
      </c>
      <c r="B48" t="s">
        <v>47</v>
      </c>
      <c r="C48" t="s">
        <v>48</v>
      </c>
      <c r="D48" t="s">
        <v>47</v>
      </c>
      <c r="E48" t="s">
        <v>47</v>
      </c>
      <c r="F48" t="s">
        <v>443</v>
      </c>
      <c r="G48" t="s">
        <v>395</v>
      </c>
      <c r="H48" t="s">
        <v>444</v>
      </c>
      <c r="I48" t="s">
        <v>445</v>
      </c>
      <c r="J48" t="s">
        <v>53</v>
      </c>
      <c r="K48" t="s">
        <v>446</v>
      </c>
      <c r="L48" t="s">
        <v>400</v>
      </c>
      <c r="M48" s="73" t="s">
        <v>447</v>
      </c>
      <c r="N48" s="73" t="s">
        <v>448</v>
      </c>
      <c r="O48" t="s">
        <v>58</v>
      </c>
      <c r="P48" t="s">
        <v>58</v>
      </c>
      <c r="Q48" t="s">
        <v>403</v>
      </c>
      <c r="R48" t="s">
        <v>234</v>
      </c>
      <c r="S48" t="s">
        <v>449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68</v>
      </c>
      <c r="Z48" t="s">
        <v>405</v>
      </c>
      <c r="AA48" t="s">
        <v>406</v>
      </c>
      <c r="AB48" t="s">
        <v>102</v>
      </c>
      <c r="AC48" t="s">
        <v>68</v>
      </c>
      <c r="AD48"/>
      <c r="AE48"/>
      <c r="AF48" t="s">
        <v>72</v>
      </c>
      <c r="AG48" t="s">
        <v>235</v>
      </c>
      <c r="AH48" t="s">
        <v>74</v>
      </c>
      <c r="AI48" t="s">
        <v>75</v>
      </c>
      <c r="AJ48" t="s">
        <v>75</v>
      </c>
      <c r="AK48" t="s">
        <v>90</v>
      </c>
      <c r="AL48"/>
      <c r="AM48"/>
      <c r="AN48" t="s">
        <v>75</v>
      </c>
      <c r="AO48" t="s">
        <v>75</v>
      </c>
      <c r="AP48" t="s">
        <v>68</v>
      </c>
      <c r="AQ48" t="s">
        <v>75</v>
      </c>
      <c r="AR48" t="s">
        <v>105</v>
      </c>
    </row>
    <row r="49" spans="1:44" hidden="1" x14ac:dyDescent="0.15">
      <c r="A49" t="s">
        <v>46</v>
      </c>
      <c r="B49" t="s">
        <v>47</v>
      </c>
      <c r="C49" t="s">
        <v>48</v>
      </c>
      <c r="D49" t="s">
        <v>47</v>
      </c>
      <c r="E49" t="s">
        <v>450</v>
      </c>
      <c r="F49" t="s">
        <v>427</v>
      </c>
      <c r="G49" t="s">
        <v>395</v>
      </c>
      <c r="H49" t="s">
        <v>451</v>
      </c>
      <c r="I49" t="s">
        <v>452</v>
      </c>
      <c r="J49" t="s">
        <v>453</v>
      </c>
      <c r="K49" t="s">
        <v>454</v>
      </c>
      <c r="L49" t="s">
        <v>400</v>
      </c>
      <c r="M49" t="s">
        <v>455</v>
      </c>
      <c r="N49" t="s">
        <v>456</v>
      </c>
      <c r="O49" t="s">
        <v>58</v>
      </c>
      <c r="P49" t="s">
        <v>58</v>
      </c>
      <c r="Q49" t="s">
        <v>434</v>
      </c>
      <c r="R49" t="s">
        <v>166</v>
      </c>
      <c r="S49" t="s">
        <v>457</v>
      </c>
      <c r="T49" t="s">
        <v>458</v>
      </c>
      <c r="U49" t="s">
        <v>459</v>
      </c>
      <c r="V49" t="s">
        <v>460</v>
      </c>
      <c r="W49" t="s">
        <v>461</v>
      </c>
      <c r="X49" t="s">
        <v>462</v>
      </c>
      <c r="Y49" t="s">
        <v>68</v>
      </c>
      <c r="Z49" t="s">
        <v>405</v>
      </c>
      <c r="AA49" t="s">
        <v>406</v>
      </c>
      <c r="AB49" t="s">
        <v>102</v>
      </c>
      <c r="AC49" s="74">
        <v>28123</v>
      </c>
      <c r="AD49" s="74">
        <v>44197</v>
      </c>
      <c r="AE49" s="74">
        <v>44561</v>
      </c>
      <c r="AF49" t="s">
        <v>72</v>
      </c>
      <c r="AG49" t="s">
        <v>73</v>
      </c>
      <c r="AH49" t="s">
        <v>74</v>
      </c>
      <c r="AI49" t="s">
        <v>75</v>
      </c>
      <c r="AJ49" t="s">
        <v>75</v>
      </c>
      <c r="AK49" t="s">
        <v>285</v>
      </c>
      <c r="AN49" t="s">
        <v>463</v>
      </c>
      <c r="AO49" t="s">
        <v>422</v>
      </c>
      <c r="AP49" t="s">
        <v>68</v>
      </c>
      <c r="AQ49" t="s">
        <v>75</v>
      </c>
      <c r="AR49" t="s">
        <v>105</v>
      </c>
    </row>
    <row r="50" spans="1:44" hidden="1" x14ac:dyDescent="0.15">
      <c r="A50" t="s">
        <v>46</v>
      </c>
      <c r="B50" t="s">
        <v>47</v>
      </c>
      <c r="C50" t="s">
        <v>48</v>
      </c>
      <c r="D50" t="s">
        <v>47</v>
      </c>
      <c r="E50" t="s">
        <v>464</v>
      </c>
      <c r="F50" t="s">
        <v>427</v>
      </c>
      <c r="G50" t="s">
        <v>395</v>
      </c>
      <c r="H50" t="s">
        <v>451</v>
      </c>
      <c r="I50" t="s">
        <v>465</v>
      </c>
      <c r="J50" t="s">
        <v>466</v>
      </c>
      <c r="K50" t="s">
        <v>467</v>
      </c>
      <c r="L50" t="s">
        <v>400</v>
      </c>
      <c r="M50" t="s">
        <v>468</v>
      </c>
      <c r="N50" t="s">
        <v>469</v>
      </c>
      <c r="O50" t="s">
        <v>58</v>
      </c>
      <c r="P50" t="s">
        <v>58</v>
      </c>
      <c r="Q50" t="s">
        <v>434</v>
      </c>
      <c r="R50" t="s">
        <v>166</v>
      </c>
      <c r="S50" t="s">
        <v>470</v>
      </c>
      <c r="T50" t="s">
        <v>471</v>
      </c>
      <c r="U50" t="s">
        <v>472</v>
      </c>
      <c r="V50" t="s">
        <v>473</v>
      </c>
      <c r="W50" t="s">
        <v>474</v>
      </c>
      <c r="X50" t="s">
        <v>475</v>
      </c>
      <c r="Y50" s="74">
        <v>30933</v>
      </c>
      <c r="Z50" t="s">
        <v>420</v>
      </c>
      <c r="AA50" t="s">
        <v>406</v>
      </c>
      <c r="AB50" t="s">
        <v>102</v>
      </c>
      <c r="AC50" s="74">
        <v>30933</v>
      </c>
      <c r="AD50" s="74">
        <v>44197</v>
      </c>
      <c r="AE50" s="74">
        <v>44561</v>
      </c>
      <c r="AF50" t="s">
        <v>72</v>
      </c>
      <c r="AG50" t="s">
        <v>73</v>
      </c>
      <c r="AH50" t="s">
        <v>74</v>
      </c>
      <c r="AI50" t="s">
        <v>75</v>
      </c>
      <c r="AJ50" t="s">
        <v>75</v>
      </c>
      <c r="AK50" t="s">
        <v>104</v>
      </c>
      <c r="AN50" t="s">
        <v>476</v>
      </c>
      <c r="AO50" t="s">
        <v>114</v>
      </c>
      <c r="AP50" t="s">
        <v>68</v>
      </c>
      <c r="AQ50" t="s">
        <v>75</v>
      </c>
      <c r="AR50" t="s">
        <v>105</v>
      </c>
    </row>
    <row r="51" spans="1:44" s="69" customFormat="1" hidden="1" x14ac:dyDescent="0.15">
      <c r="A51" t="s">
        <v>46</v>
      </c>
      <c r="B51" t="s">
        <v>47</v>
      </c>
      <c r="C51" t="s">
        <v>48</v>
      </c>
      <c r="D51" t="s">
        <v>47</v>
      </c>
      <c r="E51" t="s">
        <v>477</v>
      </c>
      <c r="F51" t="s">
        <v>427</v>
      </c>
      <c r="G51" t="s">
        <v>395</v>
      </c>
      <c r="H51" t="s">
        <v>451</v>
      </c>
      <c r="I51" t="s">
        <v>478</v>
      </c>
      <c r="J51" t="s">
        <v>479</v>
      </c>
      <c r="K51" t="s">
        <v>480</v>
      </c>
      <c r="L51" t="s">
        <v>400</v>
      </c>
      <c r="M51" s="73" t="s">
        <v>481</v>
      </c>
      <c r="N51" s="73" t="s">
        <v>482</v>
      </c>
      <c r="O51" t="s">
        <v>58</v>
      </c>
      <c r="P51" t="s">
        <v>58</v>
      </c>
      <c r="Q51" t="s">
        <v>403</v>
      </c>
      <c r="R51" t="s">
        <v>234</v>
      </c>
      <c r="S51" t="s">
        <v>483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68</v>
      </c>
      <c r="Z51" t="s">
        <v>405</v>
      </c>
      <c r="AA51" t="s">
        <v>406</v>
      </c>
      <c r="AB51" t="s">
        <v>102</v>
      </c>
      <c r="AC51" t="s">
        <v>68</v>
      </c>
      <c r="AD51"/>
      <c r="AE51"/>
      <c r="AF51" t="s">
        <v>72</v>
      </c>
      <c r="AG51" t="s">
        <v>235</v>
      </c>
      <c r="AH51" t="s">
        <v>74</v>
      </c>
      <c r="AI51" t="s">
        <v>75</v>
      </c>
      <c r="AJ51" t="s">
        <v>75</v>
      </c>
      <c r="AK51" t="s">
        <v>90</v>
      </c>
      <c r="AL51"/>
      <c r="AM51"/>
      <c r="AN51" t="s">
        <v>75</v>
      </c>
      <c r="AO51" t="s">
        <v>75</v>
      </c>
      <c r="AP51" t="s">
        <v>68</v>
      </c>
      <c r="AQ51" t="s">
        <v>75</v>
      </c>
      <c r="AR51" t="s">
        <v>105</v>
      </c>
    </row>
    <row r="52" spans="1:44" hidden="1" x14ac:dyDescent="0.15">
      <c r="A52" t="s">
        <v>46</v>
      </c>
      <c r="B52" t="s">
        <v>47</v>
      </c>
      <c r="C52" t="s">
        <v>48</v>
      </c>
      <c r="D52" t="s">
        <v>47</v>
      </c>
      <c r="E52" t="s">
        <v>394</v>
      </c>
      <c r="F52" t="s">
        <v>49</v>
      </c>
      <c r="G52" t="s">
        <v>395</v>
      </c>
      <c r="H52" t="s">
        <v>409</v>
      </c>
      <c r="I52" t="s">
        <v>484</v>
      </c>
      <c r="J52" t="s">
        <v>485</v>
      </c>
      <c r="K52" t="s">
        <v>486</v>
      </c>
      <c r="L52" t="s">
        <v>400</v>
      </c>
      <c r="M52" t="s">
        <v>487</v>
      </c>
      <c r="N52" t="s">
        <v>488</v>
      </c>
      <c r="O52" t="s">
        <v>58</v>
      </c>
      <c r="P52" t="s">
        <v>58</v>
      </c>
      <c r="Q52" t="s">
        <v>403</v>
      </c>
      <c r="R52" t="s">
        <v>166</v>
      </c>
      <c r="S52" t="s">
        <v>415</v>
      </c>
      <c r="T52" t="s">
        <v>489</v>
      </c>
      <c r="U52" t="s">
        <v>490</v>
      </c>
      <c r="V52" t="s">
        <v>491</v>
      </c>
      <c r="W52" t="s">
        <v>492</v>
      </c>
      <c r="X52" t="s">
        <v>493</v>
      </c>
      <c r="Y52" s="74">
        <v>42065</v>
      </c>
      <c r="Z52" t="s">
        <v>420</v>
      </c>
      <c r="AA52" t="s">
        <v>406</v>
      </c>
      <c r="AB52" t="s">
        <v>102</v>
      </c>
      <c r="AC52" s="74">
        <v>25828</v>
      </c>
      <c r="AF52" t="s">
        <v>72</v>
      </c>
      <c r="AG52" t="s">
        <v>73</v>
      </c>
      <c r="AH52" t="s">
        <v>74</v>
      </c>
      <c r="AI52" t="s">
        <v>75</v>
      </c>
      <c r="AJ52" t="s">
        <v>75</v>
      </c>
      <c r="AK52" t="s">
        <v>285</v>
      </c>
      <c r="AN52" t="s">
        <v>494</v>
      </c>
      <c r="AO52" t="s">
        <v>495</v>
      </c>
      <c r="AP52" t="s">
        <v>68</v>
      </c>
      <c r="AQ52" t="s">
        <v>75</v>
      </c>
      <c r="AR52" t="s">
        <v>105</v>
      </c>
    </row>
    <row r="53" spans="1:44" hidden="1" x14ac:dyDescent="0.15">
      <c r="A53" t="s">
        <v>46</v>
      </c>
      <c r="B53" t="s">
        <v>47</v>
      </c>
      <c r="C53" t="s">
        <v>48</v>
      </c>
      <c r="D53" t="s">
        <v>47</v>
      </c>
      <c r="E53" t="s">
        <v>394</v>
      </c>
      <c r="F53" t="s">
        <v>49</v>
      </c>
      <c r="G53" t="s">
        <v>395</v>
      </c>
      <c r="H53" t="s">
        <v>409</v>
      </c>
      <c r="I53" t="s">
        <v>484</v>
      </c>
      <c r="J53" t="s">
        <v>485</v>
      </c>
      <c r="K53" t="s">
        <v>486</v>
      </c>
      <c r="L53" t="s">
        <v>400</v>
      </c>
      <c r="M53" t="s">
        <v>487</v>
      </c>
      <c r="N53" t="s">
        <v>496</v>
      </c>
      <c r="O53" t="s">
        <v>58</v>
      </c>
      <c r="P53" t="s">
        <v>58</v>
      </c>
      <c r="Q53" t="s">
        <v>434</v>
      </c>
      <c r="R53" t="s">
        <v>166</v>
      </c>
      <c r="S53" t="s">
        <v>497</v>
      </c>
      <c r="T53" t="s">
        <v>498</v>
      </c>
      <c r="U53" t="s">
        <v>499</v>
      </c>
      <c r="V53" t="s">
        <v>500</v>
      </c>
      <c r="W53" t="s">
        <v>501</v>
      </c>
      <c r="X53" t="s">
        <v>502</v>
      </c>
      <c r="Y53" s="74">
        <v>32258</v>
      </c>
      <c r="Z53" t="s">
        <v>420</v>
      </c>
      <c r="AA53" t="s">
        <v>406</v>
      </c>
      <c r="AB53" t="s">
        <v>102</v>
      </c>
      <c r="AC53" s="74">
        <v>23591</v>
      </c>
      <c r="AD53" s="74">
        <v>44197</v>
      </c>
      <c r="AE53" s="74">
        <v>44561</v>
      </c>
      <c r="AF53" t="s">
        <v>72</v>
      </c>
      <c r="AG53" t="s">
        <v>73</v>
      </c>
      <c r="AH53" t="s">
        <v>74</v>
      </c>
      <c r="AI53" t="s">
        <v>75</v>
      </c>
      <c r="AJ53" t="s">
        <v>75</v>
      </c>
      <c r="AK53" t="s">
        <v>90</v>
      </c>
      <c r="AN53" t="s">
        <v>53</v>
      </c>
      <c r="AO53" t="s">
        <v>53</v>
      </c>
      <c r="AP53" t="s">
        <v>68</v>
      </c>
      <c r="AQ53" t="s">
        <v>75</v>
      </c>
      <c r="AR53" t="s">
        <v>105</v>
      </c>
    </row>
    <row r="54" spans="1:44" hidden="1" x14ac:dyDescent="0.15">
      <c r="A54" t="s">
        <v>46</v>
      </c>
      <c r="B54" t="s">
        <v>47</v>
      </c>
      <c r="C54" t="s">
        <v>48</v>
      </c>
      <c r="D54" t="s">
        <v>47</v>
      </c>
      <c r="E54" t="s">
        <v>503</v>
      </c>
      <c r="F54" t="s">
        <v>408</v>
      </c>
      <c r="G54" t="s">
        <v>395</v>
      </c>
      <c r="H54" t="s">
        <v>409</v>
      </c>
      <c r="I54" t="s">
        <v>504</v>
      </c>
      <c r="J54" t="s">
        <v>505</v>
      </c>
      <c r="K54" t="s">
        <v>506</v>
      </c>
      <c r="L54" t="s">
        <v>507</v>
      </c>
      <c r="M54" s="73" t="s">
        <v>508</v>
      </c>
      <c r="N54" s="73" t="s">
        <v>509</v>
      </c>
      <c r="O54" t="s">
        <v>58</v>
      </c>
      <c r="P54" t="s">
        <v>58</v>
      </c>
      <c r="Q54" t="s">
        <v>510</v>
      </c>
      <c r="R54" t="s">
        <v>234</v>
      </c>
      <c r="S54" t="s">
        <v>511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68</v>
      </c>
      <c r="Z54" t="s">
        <v>405</v>
      </c>
      <c r="AA54" t="s">
        <v>406</v>
      </c>
      <c r="AB54" t="s">
        <v>102</v>
      </c>
      <c r="AC54" t="s">
        <v>68</v>
      </c>
      <c r="AF54" t="s">
        <v>72</v>
      </c>
      <c r="AG54" t="s">
        <v>235</v>
      </c>
      <c r="AH54" t="s">
        <v>74</v>
      </c>
      <c r="AI54" t="s">
        <v>75</v>
      </c>
      <c r="AJ54" t="s">
        <v>75</v>
      </c>
      <c r="AK54" t="s">
        <v>90</v>
      </c>
      <c r="AN54" t="s">
        <v>75</v>
      </c>
      <c r="AO54" t="s">
        <v>75</v>
      </c>
      <c r="AP54" t="s">
        <v>68</v>
      </c>
      <c r="AQ54" t="s">
        <v>75</v>
      </c>
      <c r="AR54" t="s">
        <v>105</v>
      </c>
    </row>
    <row r="55" spans="1:44" s="69" customFormat="1" hidden="1" x14ac:dyDescent="0.15">
      <c r="A55" t="s">
        <v>46</v>
      </c>
      <c r="B55" t="s">
        <v>47</v>
      </c>
      <c r="C55" t="s">
        <v>48</v>
      </c>
      <c r="D55" t="s">
        <v>47</v>
      </c>
      <c r="E55" t="s">
        <v>477</v>
      </c>
      <c r="F55" t="s">
        <v>443</v>
      </c>
      <c r="G55" t="s">
        <v>395</v>
      </c>
      <c r="H55" t="s">
        <v>409</v>
      </c>
      <c r="I55" t="s">
        <v>512</v>
      </c>
      <c r="J55" t="s">
        <v>513</v>
      </c>
      <c r="K55" t="s">
        <v>514</v>
      </c>
      <c r="L55" t="s">
        <v>507</v>
      </c>
      <c r="M55" s="73" t="s">
        <v>515</v>
      </c>
      <c r="N55" s="73" t="s">
        <v>516</v>
      </c>
      <c r="O55" t="s">
        <v>58</v>
      </c>
      <c r="P55" t="s">
        <v>58</v>
      </c>
      <c r="Q55" t="s">
        <v>403</v>
      </c>
      <c r="R55" t="s">
        <v>234</v>
      </c>
      <c r="S55" t="s">
        <v>517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68</v>
      </c>
      <c r="Z55" t="s">
        <v>405</v>
      </c>
      <c r="AA55" t="s">
        <v>406</v>
      </c>
      <c r="AB55" t="s">
        <v>102</v>
      </c>
      <c r="AC55" t="s">
        <v>68</v>
      </c>
      <c r="AD55"/>
      <c r="AE55"/>
      <c r="AF55" t="s">
        <v>72</v>
      </c>
      <c r="AG55" t="s">
        <v>235</v>
      </c>
      <c r="AH55" t="s">
        <v>74</v>
      </c>
      <c r="AI55" t="s">
        <v>75</v>
      </c>
      <c r="AJ55" t="s">
        <v>75</v>
      </c>
      <c r="AK55" t="s">
        <v>90</v>
      </c>
      <c r="AL55"/>
      <c r="AM55"/>
      <c r="AN55" t="s">
        <v>75</v>
      </c>
      <c r="AO55" t="s">
        <v>75</v>
      </c>
      <c r="AP55" t="s">
        <v>68</v>
      </c>
      <c r="AQ55" t="s">
        <v>75</v>
      </c>
      <c r="AR55" t="s">
        <v>105</v>
      </c>
    </row>
    <row r="56" spans="1:44" hidden="1" x14ac:dyDescent="0.15">
      <c r="A56" t="s">
        <v>46</v>
      </c>
      <c r="B56" t="s">
        <v>47</v>
      </c>
      <c r="C56" t="s">
        <v>48</v>
      </c>
      <c r="D56" t="s">
        <v>47</v>
      </c>
      <c r="E56" t="s">
        <v>394</v>
      </c>
      <c r="F56" t="s">
        <v>49</v>
      </c>
      <c r="G56" t="s">
        <v>395</v>
      </c>
      <c r="H56" t="s">
        <v>396</v>
      </c>
      <c r="I56" t="s">
        <v>397</v>
      </c>
      <c r="J56" t="s">
        <v>398</v>
      </c>
      <c r="K56" t="s">
        <v>399</v>
      </c>
      <c r="L56" t="s">
        <v>400</v>
      </c>
      <c r="M56" t="s">
        <v>401</v>
      </c>
      <c r="N56" t="s">
        <v>518</v>
      </c>
      <c r="O56" t="s">
        <v>58</v>
      </c>
      <c r="P56" t="s">
        <v>58</v>
      </c>
      <c r="Q56" t="s">
        <v>434</v>
      </c>
      <c r="R56" t="s">
        <v>166</v>
      </c>
      <c r="S56" t="s">
        <v>519</v>
      </c>
      <c r="T56" t="s">
        <v>520</v>
      </c>
      <c r="U56" t="s">
        <v>521</v>
      </c>
      <c r="V56" t="s">
        <v>522</v>
      </c>
      <c r="W56" t="s">
        <v>523</v>
      </c>
      <c r="X56" t="s">
        <v>524</v>
      </c>
      <c r="Y56" s="74">
        <v>38047</v>
      </c>
      <c r="Z56" t="s">
        <v>88</v>
      </c>
      <c r="AA56" t="s">
        <v>406</v>
      </c>
      <c r="AB56" t="s">
        <v>102</v>
      </c>
      <c r="AC56" s="74">
        <v>27708</v>
      </c>
      <c r="AD56" s="74">
        <v>44197</v>
      </c>
      <c r="AE56" s="74">
        <v>44561</v>
      </c>
      <c r="AF56" t="s">
        <v>72</v>
      </c>
      <c r="AG56" t="s">
        <v>73</v>
      </c>
      <c r="AH56" t="s">
        <v>74</v>
      </c>
      <c r="AI56" t="s">
        <v>75</v>
      </c>
      <c r="AJ56" t="s">
        <v>75</v>
      </c>
      <c r="AK56" t="s">
        <v>104</v>
      </c>
      <c r="AN56" t="s">
        <v>53</v>
      </c>
      <c r="AO56" t="s">
        <v>53</v>
      </c>
      <c r="AP56" t="s">
        <v>68</v>
      </c>
      <c r="AQ56" t="s">
        <v>75</v>
      </c>
      <c r="AR56" t="s">
        <v>105</v>
      </c>
    </row>
    <row r="57" spans="1:44" s="69" customFormat="1" hidden="1" x14ac:dyDescent="0.15">
      <c r="A57" t="s">
        <v>46</v>
      </c>
      <c r="B57" t="s">
        <v>47</v>
      </c>
      <c r="C57" t="s">
        <v>48</v>
      </c>
      <c r="D57" t="s">
        <v>47</v>
      </c>
      <c r="E57" t="s">
        <v>407</v>
      </c>
      <c r="F57" t="s">
        <v>443</v>
      </c>
      <c r="G57" t="s">
        <v>395</v>
      </c>
      <c r="H57" t="s">
        <v>409</v>
      </c>
      <c r="I57" t="s">
        <v>525</v>
      </c>
      <c r="J57" t="s">
        <v>526</v>
      </c>
      <c r="K57" t="s">
        <v>527</v>
      </c>
      <c r="L57" t="s">
        <v>507</v>
      </c>
      <c r="M57" s="73" t="s">
        <v>528</v>
      </c>
      <c r="N57" s="73" t="s">
        <v>529</v>
      </c>
      <c r="O57" t="s">
        <v>58</v>
      </c>
      <c r="P57" t="s">
        <v>58</v>
      </c>
      <c r="Q57" t="s">
        <v>530</v>
      </c>
      <c r="R57" t="s">
        <v>234</v>
      </c>
      <c r="S57" t="s">
        <v>531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68</v>
      </c>
      <c r="Z57" t="s">
        <v>405</v>
      </c>
      <c r="AA57" t="s">
        <v>406</v>
      </c>
      <c r="AB57" t="s">
        <v>102</v>
      </c>
      <c r="AC57" t="s">
        <v>68</v>
      </c>
      <c r="AD57"/>
      <c r="AE57"/>
      <c r="AF57" t="s">
        <v>72</v>
      </c>
      <c r="AG57" t="s">
        <v>235</v>
      </c>
      <c r="AH57" t="s">
        <v>74</v>
      </c>
      <c r="AI57" t="s">
        <v>75</v>
      </c>
      <c r="AJ57" t="s">
        <v>75</v>
      </c>
      <c r="AK57" t="s">
        <v>90</v>
      </c>
      <c r="AL57"/>
      <c r="AM57"/>
      <c r="AN57" t="s">
        <v>75</v>
      </c>
      <c r="AO57" t="s">
        <v>75</v>
      </c>
      <c r="AP57" t="s">
        <v>68</v>
      </c>
      <c r="AQ57" t="s">
        <v>75</v>
      </c>
      <c r="AR57" t="s">
        <v>105</v>
      </c>
    </row>
    <row r="58" spans="1:44" s="69" customFormat="1" hidden="1" x14ac:dyDescent="0.15">
      <c r="A58" t="s">
        <v>46</v>
      </c>
      <c r="B58" t="s">
        <v>47</v>
      </c>
      <c r="C58" t="s">
        <v>48</v>
      </c>
      <c r="D58" t="s">
        <v>47</v>
      </c>
      <c r="E58" t="s">
        <v>394</v>
      </c>
      <c r="F58" t="s">
        <v>443</v>
      </c>
      <c r="G58" t="s">
        <v>395</v>
      </c>
      <c r="H58" t="s">
        <v>396</v>
      </c>
      <c r="I58" t="s">
        <v>532</v>
      </c>
      <c r="J58" t="s">
        <v>533</v>
      </c>
      <c r="K58" t="s">
        <v>534</v>
      </c>
      <c r="L58" t="s">
        <v>507</v>
      </c>
      <c r="M58" s="73" t="s">
        <v>535</v>
      </c>
      <c r="N58" s="73" t="s">
        <v>536</v>
      </c>
      <c r="O58" t="s">
        <v>58</v>
      </c>
      <c r="P58" t="s">
        <v>58</v>
      </c>
      <c r="Q58" t="s">
        <v>510</v>
      </c>
      <c r="R58" t="s">
        <v>234</v>
      </c>
      <c r="S58" t="s">
        <v>537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68</v>
      </c>
      <c r="Z58" t="s">
        <v>405</v>
      </c>
      <c r="AA58" t="s">
        <v>406</v>
      </c>
      <c r="AB58" t="s">
        <v>102</v>
      </c>
      <c r="AC58" t="s">
        <v>68</v>
      </c>
      <c r="AD58"/>
      <c r="AE58"/>
      <c r="AF58" t="s">
        <v>72</v>
      </c>
      <c r="AG58" t="s">
        <v>235</v>
      </c>
      <c r="AH58" t="s">
        <v>74</v>
      </c>
      <c r="AI58" t="s">
        <v>75</v>
      </c>
      <c r="AJ58" t="s">
        <v>75</v>
      </c>
      <c r="AK58" t="s">
        <v>90</v>
      </c>
      <c r="AL58"/>
      <c r="AM58"/>
      <c r="AN58" t="s">
        <v>75</v>
      </c>
      <c r="AO58" t="s">
        <v>75</v>
      </c>
      <c r="AP58" t="s">
        <v>68</v>
      </c>
      <c r="AQ58" t="s">
        <v>75</v>
      </c>
      <c r="AR58" t="s">
        <v>105</v>
      </c>
    </row>
    <row r="59" spans="1:44" hidden="1" x14ac:dyDescent="0.15">
      <c r="A59" t="s">
        <v>46</v>
      </c>
      <c r="B59" t="s">
        <v>47</v>
      </c>
      <c r="C59" t="s">
        <v>48</v>
      </c>
      <c r="D59" t="s">
        <v>47</v>
      </c>
      <c r="E59" t="s">
        <v>394</v>
      </c>
      <c r="F59" t="s">
        <v>49</v>
      </c>
      <c r="G59" t="s">
        <v>395</v>
      </c>
      <c r="H59" t="s">
        <v>396</v>
      </c>
      <c r="I59" t="s">
        <v>397</v>
      </c>
      <c r="J59" t="s">
        <v>398</v>
      </c>
      <c r="K59" t="s">
        <v>399</v>
      </c>
      <c r="L59" t="s">
        <v>400</v>
      </c>
      <c r="M59" t="s">
        <v>401</v>
      </c>
      <c r="N59" t="s">
        <v>538</v>
      </c>
      <c r="O59" t="s">
        <v>58</v>
      </c>
      <c r="P59" t="s">
        <v>424</v>
      </c>
      <c r="Q59" t="s">
        <v>424</v>
      </c>
      <c r="R59" t="s">
        <v>234</v>
      </c>
      <c r="S59" t="s">
        <v>539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68</v>
      </c>
      <c r="Z59" t="s">
        <v>426</v>
      </c>
      <c r="AA59" t="s">
        <v>406</v>
      </c>
      <c r="AB59" t="s">
        <v>102</v>
      </c>
      <c r="AC59" t="s">
        <v>68</v>
      </c>
      <c r="AF59" t="s">
        <v>72</v>
      </c>
      <c r="AG59" t="s">
        <v>235</v>
      </c>
      <c r="AH59" t="s">
        <v>74</v>
      </c>
      <c r="AI59" t="s">
        <v>75</v>
      </c>
      <c r="AJ59" t="s">
        <v>75</v>
      </c>
      <c r="AK59" t="s">
        <v>90</v>
      </c>
      <c r="AN59" t="s">
        <v>75</v>
      </c>
      <c r="AO59" t="s">
        <v>75</v>
      </c>
      <c r="AP59" t="s">
        <v>68</v>
      </c>
      <c r="AQ59" t="s">
        <v>75</v>
      </c>
      <c r="AR59" t="s">
        <v>105</v>
      </c>
    </row>
    <row r="60" spans="1:44" hidden="1" x14ac:dyDescent="0.15">
      <c r="A60" t="s">
        <v>46</v>
      </c>
      <c r="B60" t="s">
        <v>47</v>
      </c>
      <c r="C60" t="s">
        <v>48</v>
      </c>
      <c r="D60" t="s">
        <v>47</v>
      </c>
      <c r="E60" t="s">
        <v>394</v>
      </c>
      <c r="F60" t="s">
        <v>49</v>
      </c>
      <c r="G60" t="s">
        <v>395</v>
      </c>
      <c r="H60" t="s">
        <v>396</v>
      </c>
      <c r="I60" t="s">
        <v>397</v>
      </c>
      <c r="J60" t="s">
        <v>398</v>
      </c>
      <c r="K60" t="s">
        <v>399</v>
      </c>
      <c r="L60" t="s">
        <v>400</v>
      </c>
      <c r="M60" t="s">
        <v>401</v>
      </c>
      <c r="N60" t="s">
        <v>540</v>
      </c>
      <c r="O60" t="s">
        <v>163</v>
      </c>
      <c r="P60" t="s">
        <v>375</v>
      </c>
      <c r="Q60" t="s">
        <v>376</v>
      </c>
      <c r="R60" t="s">
        <v>166</v>
      </c>
      <c r="S60" t="s">
        <v>541</v>
      </c>
      <c r="T60" t="s">
        <v>542</v>
      </c>
      <c r="U60" t="s">
        <v>543</v>
      </c>
      <c r="V60" t="s">
        <v>544</v>
      </c>
      <c r="W60" t="s">
        <v>545</v>
      </c>
      <c r="X60" t="s">
        <v>546</v>
      </c>
      <c r="Y60" s="74">
        <v>40774</v>
      </c>
      <c r="Z60" t="s">
        <v>381</v>
      </c>
      <c r="AA60" t="s">
        <v>70</v>
      </c>
      <c r="AB60" t="s">
        <v>102</v>
      </c>
      <c r="AC60" s="74">
        <v>28755</v>
      </c>
      <c r="AF60" t="s">
        <v>72</v>
      </c>
      <c r="AG60" t="s">
        <v>174</v>
      </c>
      <c r="AH60" t="s">
        <v>74</v>
      </c>
      <c r="AI60" t="s">
        <v>75</v>
      </c>
      <c r="AJ60" t="s">
        <v>75</v>
      </c>
      <c r="AK60" t="s">
        <v>382</v>
      </c>
      <c r="AN60" t="s">
        <v>547</v>
      </c>
      <c r="AO60" t="s">
        <v>384</v>
      </c>
      <c r="AP60" t="s">
        <v>68</v>
      </c>
      <c r="AQ60" t="s">
        <v>75</v>
      </c>
      <c r="AR60" t="s">
        <v>105</v>
      </c>
    </row>
    <row r="61" spans="1:44" hidden="1" x14ac:dyDescent="0.15">
      <c r="A61" t="s">
        <v>46</v>
      </c>
      <c r="B61" t="s">
        <v>47</v>
      </c>
      <c r="C61" t="s">
        <v>48</v>
      </c>
      <c r="D61" t="s">
        <v>47</v>
      </c>
      <c r="E61" t="s">
        <v>47</v>
      </c>
      <c r="F61" t="s">
        <v>443</v>
      </c>
      <c r="G61" t="s">
        <v>395</v>
      </c>
      <c r="H61" t="s">
        <v>409</v>
      </c>
      <c r="I61" t="s">
        <v>548</v>
      </c>
      <c r="J61" t="s">
        <v>549</v>
      </c>
      <c r="K61" t="s">
        <v>550</v>
      </c>
      <c r="L61" t="s">
        <v>507</v>
      </c>
      <c r="M61" s="73" t="s">
        <v>551</v>
      </c>
      <c r="N61" s="73" t="s">
        <v>552</v>
      </c>
      <c r="O61" t="s">
        <v>58</v>
      </c>
      <c r="P61" t="s">
        <v>58</v>
      </c>
      <c r="Q61" t="s">
        <v>403</v>
      </c>
      <c r="R61" t="s">
        <v>234</v>
      </c>
      <c r="S61" t="s">
        <v>553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68</v>
      </c>
      <c r="Z61" t="s">
        <v>405</v>
      </c>
      <c r="AA61" t="s">
        <v>406</v>
      </c>
      <c r="AB61" t="s">
        <v>102</v>
      </c>
      <c r="AC61" t="s">
        <v>68</v>
      </c>
      <c r="AF61" t="s">
        <v>72</v>
      </c>
      <c r="AG61" t="s">
        <v>235</v>
      </c>
      <c r="AH61" t="s">
        <v>74</v>
      </c>
      <c r="AI61" t="s">
        <v>75</v>
      </c>
      <c r="AJ61" t="s">
        <v>75</v>
      </c>
      <c r="AK61" t="s">
        <v>90</v>
      </c>
      <c r="AN61" t="s">
        <v>75</v>
      </c>
      <c r="AO61" t="s">
        <v>75</v>
      </c>
      <c r="AP61" t="s">
        <v>68</v>
      </c>
      <c r="AQ61" t="s">
        <v>75</v>
      </c>
      <c r="AR61" t="s">
        <v>105</v>
      </c>
    </row>
    <row r="62" spans="1:44" hidden="1" x14ac:dyDescent="0.15">
      <c r="A62" t="s">
        <v>46</v>
      </c>
      <c r="B62" t="s">
        <v>47</v>
      </c>
      <c r="C62" t="s">
        <v>48</v>
      </c>
      <c r="D62" t="s">
        <v>47</v>
      </c>
      <c r="E62" t="s">
        <v>47</v>
      </c>
      <c r="F62" t="s">
        <v>408</v>
      </c>
      <c r="G62" t="s">
        <v>395</v>
      </c>
      <c r="H62" t="s">
        <v>451</v>
      </c>
      <c r="I62" t="s">
        <v>554</v>
      </c>
      <c r="J62" t="s">
        <v>555</v>
      </c>
      <c r="K62" t="s">
        <v>556</v>
      </c>
      <c r="L62" t="s">
        <v>400</v>
      </c>
      <c r="M62" t="s">
        <v>557</v>
      </c>
      <c r="N62" t="s">
        <v>558</v>
      </c>
      <c r="O62" t="s">
        <v>58</v>
      </c>
      <c r="P62" t="s">
        <v>58</v>
      </c>
      <c r="Q62" t="s">
        <v>434</v>
      </c>
      <c r="R62" t="s">
        <v>166</v>
      </c>
      <c r="S62" t="s">
        <v>559</v>
      </c>
      <c r="T62" t="s">
        <v>560</v>
      </c>
      <c r="U62" t="s">
        <v>561</v>
      </c>
      <c r="V62" t="s">
        <v>562</v>
      </c>
      <c r="W62" t="s">
        <v>563</v>
      </c>
      <c r="X62" t="s">
        <v>564</v>
      </c>
      <c r="Y62" s="74">
        <v>32980</v>
      </c>
      <c r="Z62" t="s">
        <v>420</v>
      </c>
      <c r="AA62" t="s">
        <v>406</v>
      </c>
      <c r="AB62" t="s">
        <v>102</v>
      </c>
      <c r="AC62" s="74">
        <v>24244</v>
      </c>
      <c r="AD62" s="74">
        <v>44197</v>
      </c>
      <c r="AE62" s="74">
        <v>44561</v>
      </c>
      <c r="AF62" t="s">
        <v>72</v>
      </c>
      <c r="AG62" t="s">
        <v>73</v>
      </c>
      <c r="AH62" t="s">
        <v>74</v>
      </c>
      <c r="AI62" t="s">
        <v>75</v>
      </c>
      <c r="AJ62" t="s">
        <v>75</v>
      </c>
      <c r="AK62" t="s">
        <v>285</v>
      </c>
      <c r="AN62" t="s">
        <v>565</v>
      </c>
      <c r="AO62" t="s">
        <v>566</v>
      </c>
      <c r="AP62" t="s">
        <v>68</v>
      </c>
      <c r="AQ62" t="s">
        <v>75</v>
      </c>
      <c r="AR62" t="s">
        <v>105</v>
      </c>
    </row>
    <row r="63" spans="1:44" s="69" customFormat="1" hidden="1" x14ac:dyDescent="0.15">
      <c r="A63" t="s">
        <v>46</v>
      </c>
      <c r="B63" t="s">
        <v>47</v>
      </c>
      <c r="C63" t="s">
        <v>48</v>
      </c>
      <c r="D63" t="s">
        <v>47</v>
      </c>
      <c r="E63" t="s">
        <v>47</v>
      </c>
      <c r="F63" t="s">
        <v>443</v>
      </c>
      <c r="G63" t="s">
        <v>395</v>
      </c>
      <c r="H63" t="s">
        <v>409</v>
      </c>
      <c r="I63" t="s">
        <v>548</v>
      </c>
      <c r="J63" t="s">
        <v>549</v>
      </c>
      <c r="K63" t="s">
        <v>550</v>
      </c>
      <c r="L63" t="s">
        <v>507</v>
      </c>
      <c r="M63" s="73" t="s">
        <v>551</v>
      </c>
      <c r="N63" s="73" t="s">
        <v>567</v>
      </c>
      <c r="O63" t="s">
        <v>58</v>
      </c>
      <c r="P63" t="s">
        <v>58</v>
      </c>
      <c r="Q63" t="s">
        <v>510</v>
      </c>
      <c r="R63" t="s">
        <v>234</v>
      </c>
      <c r="S63" t="s">
        <v>568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68</v>
      </c>
      <c r="Z63" t="s">
        <v>405</v>
      </c>
      <c r="AA63" t="s">
        <v>406</v>
      </c>
      <c r="AB63" t="s">
        <v>102</v>
      </c>
      <c r="AC63" t="s">
        <v>68</v>
      </c>
      <c r="AD63"/>
      <c r="AE63"/>
      <c r="AF63" t="s">
        <v>72</v>
      </c>
      <c r="AG63" t="s">
        <v>235</v>
      </c>
      <c r="AH63" t="s">
        <v>74</v>
      </c>
      <c r="AI63" t="s">
        <v>75</v>
      </c>
      <c r="AJ63" t="s">
        <v>75</v>
      </c>
      <c r="AK63" t="s">
        <v>90</v>
      </c>
      <c r="AL63"/>
      <c r="AM63"/>
      <c r="AN63" t="s">
        <v>75</v>
      </c>
      <c r="AO63" t="s">
        <v>75</v>
      </c>
      <c r="AP63" t="s">
        <v>68</v>
      </c>
      <c r="AQ63" t="s">
        <v>75</v>
      </c>
      <c r="AR63" t="s">
        <v>105</v>
      </c>
    </row>
    <row r="64" spans="1:44" hidden="1" x14ac:dyDescent="0.15">
      <c r="A64" t="s">
        <v>46</v>
      </c>
      <c r="B64" t="s">
        <v>47</v>
      </c>
      <c r="C64" t="s">
        <v>48</v>
      </c>
      <c r="D64" t="s">
        <v>47</v>
      </c>
      <c r="E64" t="s">
        <v>477</v>
      </c>
      <c r="F64" t="s">
        <v>427</v>
      </c>
      <c r="G64" t="s">
        <v>395</v>
      </c>
      <c r="H64" t="s">
        <v>451</v>
      </c>
      <c r="I64" t="s">
        <v>478</v>
      </c>
      <c r="J64" t="s">
        <v>479</v>
      </c>
      <c r="K64" t="s">
        <v>480</v>
      </c>
      <c r="L64" t="s">
        <v>400</v>
      </c>
      <c r="M64" t="s">
        <v>481</v>
      </c>
      <c r="N64" t="s">
        <v>569</v>
      </c>
      <c r="O64" t="s">
        <v>58</v>
      </c>
      <c r="P64" t="s">
        <v>58</v>
      </c>
      <c r="Q64" t="s">
        <v>434</v>
      </c>
      <c r="R64" t="s">
        <v>166</v>
      </c>
      <c r="S64" t="s">
        <v>570</v>
      </c>
      <c r="T64" t="s">
        <v>571</v>
      </c>
      <c r="U64" t="s">
        <v>572</v>
      </c>
      <c r="V64" t="s">
        <v>573</v>
      </c>
      <c r="W64" t="s">
        <v>153</v>
      </c>
      <c r="X64" t="s">
        <v>574</v>
      </c>
      <c r="Y64" s="74">
        <v>38047</v>
      </c>
      <c r="Z64" t="s">
        <v>420</v>
      </c>
      <c r="AA64" t="s">
        <v>406</v>
      </c>
      <c r="AB64" t="s">
        <v>102</v>
      </c>
      <c r="AC64" s="74">
        <v>23092</v>
      </c>
      <c r="AD64" s="74">
        <v>44197</v>
      </c>
      <c r="AE64" s="74">
        <v>44561</v>
      </c>
      <c r="AF64" t="s">
        <v>72</v>
      </c>
      <c r="AG64" t="s">
        <v>73</v>
      </c>
      <c r="AH64" t="s">
        <v>74</v>
      </c>
      <c r="AI64" t="s">
        <v>75</v>
      </c>
      <c r="AJ64" t="s">
        <v>75</v>
      </c>
      <c r="AK64" t="s">
        <v>285</v>
      </c>
      <c r="AN64" t="s">
        <v>53</v>
      </c>
      <c r="AO64" t="s">
        <v>53</v>
      </c>
      <c r="AP64" t="s">
        <v>68</v>
      </c>
      <c r="AQ64" t="s">
        <v>75</v>
      </c>
      <c r="AR64" t="s">
        <v>105</v>
      </c>
    </row>
    <row r="65" spans="1:44" hidden="1" x14ac:dyDescent="0.15">
      <c r="A65" t="s">
        <v>46</v>
      </c>
      <c r="B65" t="s">
        <v>47</v>
      </c>
      <c r="C65" t="s">
        <v>48</v>
      </c>
      <c r="D65" t="s">
        <v>47</v>
      </c>
      <c r="E65" t="s">
        <v>394</v>
      </c>
      <c r="F65" t="s">
        <v>443</v>
      </c>
      <c r="G65" t="s">
        <v>395</v>
      </c>
      <c r="H65" t="s">
        <v>409</v>
      </c>
      <c r="I65" t="s">
        <v>575</v>
      </c>
      <c r="J65" t="s">
        <v>576</v>
      </c>
      <c r="K65" t="s">
        <v>577</v>
      </c>
      <c r="L65" t="s">
        <v>507</v>
      </c>
      <c r="M65" s="73" t="s">
        <v>578</v>
      </c>
      <c r="N65" s="73" t="s">
        <v>579</v>
      </c>
      <c r="O65" t="s">
        <v>58</v>
      </c>
      <c r="P65" t="s">
        <v>58</v>
      </c>
      <c r="Q65" t="s">
        <v>510</v>
      </c>
      <c r="R65" t="s">
        <v>234</v>
      </c>
      <c r="S65" t="s">
        <v>580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68</v>
      </c>
      <c r="Z65" t="s">
        <v>405</v>
      </c>
      <c r="AA65" t="s">
        <v>406</v>
      </c>
      <c r="AB65" t="s">
        <v>102</v>
      </c>
      <c r="AC65" t="s">
        <v>68</v>
      </c>
      <c r="AF65" t="s">
        <v>72</v>
      </c>
      <c r="AG65" t="s">
        <v>235</v>
      </c>
      <c r="AH65" t="s">
        <v>74</v>
      </c>
      <c r="AI65" t="s">
        <v>75</v>
      </c>
      <c r="AJ65" t="s">
        <v>75</v>
      </c>
      <c r="AK65" t="s">
        <v>90</v>
      </c>
      <c r="AN65" t="s">
        <v>75</v>
      </c>
      <c r="AO65" t="s">
        <v>75</v>
      </c>
      <c r="AP65" t="s">
        <v>68</v>
      </c>
      <c r="AQ65" t="s">
        <v>75</v>
      </c>
      <c r="AR65" t="s">
        <v>105</v>
      </c>
    </row>
    <row r="66" spans="1:44" hidden="1" x14ac:dyDescent="0.15">
      <c r="A66" t="s">
        <v>46</v>
      </c>
      <c r="B66" t="s">
        <v>47</v>
      </c>
      <c r="C66" t="s">
        <v>48</v>
      </c>
      <c r="D66" t="s">
        <v>47</v>
      </c>
      <c r="E66" t="s">
        <v>394</v>
      </c>
      <c r="F66" t="s">
        <v>49</v>
      </c>
      <c r="G66" t="s">
        <v>395</v>
      </c>
      <c r="H66" t="s">
        <v>409</v>
      </c>
      <c r="I66" t="s">
        <v>581</v>
      </c>
      <c r="J66" t="s">
        <v>582</v>
      </c>
      <c r="K66" t="s">
        <v>583</v>
      </c>
      <c r="L66" t="s">
        <v>400</v>
      </c>
      <c r="M66" t="s">
        <v>584</v>
      </c>
      <c r="N66" t="s">
        <v>585</v>
      </c>
      <c r="O66" t="s">
        <v>58</v>
      </c>
      <c r="P66" t="s">
        <v>58</v>
      </c>
      <c r="Q66" t="s">
        <v>403</v>
      </c>
      <c r="R66" t="s">
        <v>166</v>
      </c>
      <c r="S66" t="s">
        <v>415</v>
      </c>
      <c r="T66" t="s">
        <v>586</v>
      </c>
      <c r="U66" t="s">
        <v>587</v>
      </c>
      <c r="V66" t="s">
        <v>588</v>
      </c>
      <c r="W66" t="s">
        <v>589</v>
      </c>
      <c r="X66" t="s">
        <v>590</v>
      </c>
      <c r="Y66" s="74">
        <v>26407</v>
      </c>
      <c r="Z66" t="s">
        <v>420</v>
      </c>
      <c r="AA66" t="s">
        <v>406</v>
      </c>
      <c r="AB66" t="s">
        <v>102</v>
      </c>
      <c r="AC66" s="74">
        <v>26407</v>
      </c>
      <c r="AF66" t="s">
        <v>72</v>
      </c>
      <c r="AG66" t="s">
        <v>73</v>
      </c>
      <c r="AH66" t="s">
        <v>74</v>
      </c>
      <c r="AI66" t="s">
        <v>75</v>
      </c>
      <c r="AJ66" t="s">
        <v>75</v>
      </c>
      <c r="AK66" t="s">
        <v>104</v>
      </c>
      <c r="AN66" t="s">
        <v>591</v>
      </c>
      <c r="AO66" t="s">
        <v>129</v>
      </c>
      <c r="AP66" t="s">
        <v>68</v>
      </c>
      <c r="AQ66" t="s">
        <v>75</v>
      </c>
      <c r="AR66" t="s">
        <v>105</v>
      </c>
    </row>
    <row r="67" spans="1:44" hidden="1" x14ac:dyDescent="0.15">
      <c r="A67" t="s">
        <v>46</v>
      </c>
      <c r="B67" t="s">
        <v>47</v>
      </c>
      <c r="C67" t="s">
        <v>48</v>
      </c>
      <c r="D67" t="s">
        <v>47</v>
      </c>
      <c r="E67" t="s">
        <v>394</v>
      </c>
      <c r="F67" t="s">
        <v>49</v>
      </c>
      <c r="G67" t="s">
        <v>395</v>
      </c>
      <c r="H67" t="s">
        <v>409</v>
      </c>
      <c r="I67" t="s">
        <v>581</v>
      </c>
      <c r="J67" t="s">
        <v>582</v>
      </c>
      <c r="K67" t="s">
        <v>583</v>
      </c>
      <c r="L67" t="s">
        <v>400</v>
      </c>
      <c r="M67" t="s">
        <v>584</v>
      </c>
      <c r="N67" t="s">
        <v>592</v>
      </c>
      <c r="O67" t="s">
        <v>58</v>
      </c>
      <c r="P67" t="s">
        <v>58</v>
      </c>
      <c r="Q67" t="s">
        <v>434</v>
      </c>
      <c r="R67" t="s">
        <v>166</v>
      </c>
      <c r="S67" t="s">
        <v>593</v>
      </c>
      <c r="T67" t="s">
        <v>594</v>
      </c>
      <c r="U67" t="s">
        <v>595</v>
      </c>
      <c r="V67" t="s">
        <v>596</v>
      </c>
      <c r="W67" t="s">
        <v>205</v>
      </c>
      <c r="X67" t="s">
        <v>597</v>
      </c>
      <c r="Y67" s="74">
        <v>31918</v>
      </c>
      <c r="Z67" t="s">
        <v>88</v>
      </c>
      <c r="AA67" t="s">
        <v>406</v>
      </c>
      <c r="AB67" t="s">
        <v>102</v>
      </c>
      <c r="AC67" s="74">
        <v>22707</v>
      </c>
      <c r="AD67" s="74">
        <v>44197</v>
      </c>
      <c r="AE67" s="74">
        <v>44561</v>
      </c>
      <c r="AF67" t="s">
        <v>72</v>
      </c>
      <c r="AG67" t="s">
        <v>73</v>
      </c>
      <c r="AH67" t="s">
        <v>74</v>
      </c>
      <c r="AI67" t="s">
        <v>75</v>
      </c>
      <c r="AJ67" t="s">
        <v>75</v>
      </c>
      <c r="AK67" t="s">
        <v>90</v>
      </c>
      <c r="AN67" t="s">
        <v>53</v>
      </c>
      <c r="AO67" t="s">
        <v>53</v>
      </c>
      <c r="AP67" t="s">
        <v>68</v>
      </c>
      <c r="AQ67" t="s">
        <v>75</v>
      </c>
      <c r="AR67" t="s">
        <v>105</v>
      </c>
    </row>
    <row r="68" spans="1:44" s="69" customFormat="1" hidden="1" x14ac:dyDescent="0.15">
      <c r="A68" t="s">
        <v>46</v>
      </c>
      <c r="B68" t="s">
        <v>47</v>
      </c>
      <c r="C68" t="s">
        <v>48</v>
      </c>
      <c r="D68" t="s">
        <v>47</v>
      </c>
      <c r="E68" t="s">
        <v>394</v>
      </c>
      <c r="F68" t="s">
        <v>408</v>
      </c>
      <c r="G68" t="s">
        <v>395</v>
      </c>
      <c r="H68" t="s">
        <v>409</v>
      </c>
      <c r="I68" t="s">
        <v>598</v>
      </c>
      <c r="J68" t="s">
        <v>599</v>
      </c>
      <c r="K68" t="s">
        <v>600</v>
      </c>
      <c r="L68" t="s">
        <v>507</v>
      </c>
      <c r="M68" s="73" t="s">
        <v>601</v>
      </c>
      <c r="N68" s="73" t="s">
        <v>602</v>
      </c>
      <c r="O68" t="s">
        <v>58</v>
      </c>
      <c r="P68" t="s">
        <v>58</v>
      </c>
      <c r="Q68" t="s">
        <v>403</v>
      </c>
      <c r="R68" t="s">
        <v>234</v>
      </c>
      <c r="S68" t="s">
        <v>603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68</v>
      </c>
      <c r="Z68" t="s">
        <v>405</v>
      </c>
      <c r="AA68" t="s">
        <v>406</v>
      </c>
      <c r="AB68" t="s">
        <v>102</v>
      </c>
      <c r="AC68" t="s">
        <v>68</v>
      </c>
      <c r="AD68"/>
      <c r="AE68"/>
      <c r="AF68" t="s">
        <v>72</v>
      </c>
      <c r="AG68" t="s">
        <v>235</v>
      </c>
      <c r="AH68" t="s">
        <v>74</v>
      </c>
      <c r="AI68" t="s">
        <v>75</v>
      </c>
      <c r="AJ68" t="s">
        <v>75</v>
      </c>
      <c r="AK68" t="s">
        <v>90</v>
      </c>
      <c r="AL68"/>
      <c r="AM68"/>
      <c r="AN68" t="s">
        <v>75</v>
      </c>
      <c r="AO68" t="s">
        <v>75</v>
      </c>
      <c r="AP68" t="s">
        <v>68</v>
      </c>
      <c r="AQ68" t="s">
        <v>75</v>
      </c>
      <c r="AR68" t="s">
        <v>105</v>
      </c>
    </row>
    <row r="69" spans="1:44" s="69" customFormat="1" hidden="1" x14ac:dyDescent="0.15">
      <c r="A69" t="s">
        <v>46</v>
      </c>
      <c r="B69" t="s">
        <v>47</v>
      </c>
      <c r="C69" t="s">
        <v>48</v>
      </c>
      <c r="D69" t="s">
        <v>47</v>
      </c>
      <c r="E69" t="s">
        <v>394</v>
      </c>
      <c r="F69" t="s">
        <v>443</v>
      </c>
      <c r="G69" t="s">
        <v>395</v>
      </c>
      <c r="H69" t="s">
        <v>409</v>
      </c>
      <c r="I69" t="s">
        <v>604</v>
      </c>
      <c r="J69" t="s">
        <v>605</v>
      </c>
      <c r="K69" t="s">
        <v>606</v>
      </c>
      <c r="L69" t="s">
        <v>507</v>
      </c>
      <c r="M69" s="73" t="s">
        <v>607</v>
      </c>
      <c r="N69" s="73" t="s">
        <v>608</v>
      </c>
      <c r="O69" t="s">
        <v>58</v>
      </c>
      <c r="P69" t="s">
        <v>58</v>
      </c>
      <c r="Q69" t="s">
        <v>510</v>
      </c>
      <c r="R69" t="s">
        <v>234</v>
      </c>
      <c r="S69" t="s">
        <v>609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68</v>
      </c>
      <c r="Z69" t="s">
        <v>405</v>
      </c>
      <c r="AA69" t="s">
        <v>406</v>
      </c>
      <c r="AB69" t="s">
        <v>102</v>
      </c>
      <c r="AC69" t="s">
        <v>68</v>
      </c>
      <c r="AD69"/>
      <c r="AE69"/>
      <c r="AF69" t="s">
        <v>72</v>
      </c>
      <c r="AG69" t="s">
        <v>235</v>
      </c>
      <c r="AH69" t="s">
        <v>74</v>
      </c>
      <c r="AI69" t="s">
        <v>75</v>
      </c>
      <c r="AJ69" t="s">
        <v>75</v>
      </c>
      <c r="AK69" t="s">
        <v>90</v>
      </c>
      <c r="AL69"/>
      <c r="AM69"/>
      <c r="AN69" t="s">
        <v>75</v>
      </c>
      <c r="AO69" t="s">
        <v>75</v>
      </c>
      <c r="AP69" t="s">
        <v>68</v>
      </c>
      <c r="AQ69" t="s">
        <v>75</v>
      </c>
      <c r="AR69" t="s">
        <v>105</v>
      </c>
    </row>
    <row r="70" spans="1:44" hidden="1" x14ac:dyDescent="0.15">
      <c r="A70" t="s">
        <v>46</v>
      </c>
      <c r="B70" t="s">
        <v>47</v>
      </c>
      <c r="C70" t="s">
        <v>48</v>
      </c>
      <c r="D70" t="s">
        <v>47</v>
      </c>
      <c r="E70" t="s">
        <v>394</v>
      </c>
      <c r="F70" t="s">
        <v>408</v>
      </c>
      <c r="G70" t="s">
        <v>395</v>
      </c>
      <c r="H70" t="s">
        <v>409</v>
      </c>
      <c r="I70" t="s">
        <v>610</v>
      </c>
      <c r="J70" t="s">
        <v>611</v>
      </c>
      <c r="K70" t="s">
        <v>612</v>
      </c>
      <c r="L70" t="s">
        <v>400</v>
      </c>
      <c r="M70" t="s">
        <v>613</v>
      </c>
      <c r="N70" t="s">
        <v>614</v>
      </c>
      <c r="O70" t="s">
        <v>58</v>
      </c>
      <c r="P70" t="s">
        <v>58</v>
      </c>
      <c r="Q70" t="s">
        <v>434</v>
      </c>
      <c r="R70" t="s">
        <v>166</v>
      </c>
      <c r="S70" t="s">
        <v>615</v>
      </c>
      <c r="T70" t="s">
        <v>616</v>
      </c>
      <c r="U70" t="s">
        <v>617</v>
      </c>
      <c r="V70" t="s">
        <v>618</v>
      </c>
      <c r="W70" t="s">
        <v>619</v>
      </c>
      <c r="X70" t="s">
        <v>620</v>
      </c>
      <c r="Y70" s="74">
        <v>40238</v>
      </c>
      <c r="Z70" t="s">
        <v>127</v>
      </c>
      <c r="AA70" t="s">
        <v>406</v>
      </c>
      <c r="AB70" t="s">
        <v>102</v>
      </c>
      <c r="AC70" s="74">
        <v>25990</v>
      </c>
      <c r="AD70" s="74">
        <v>44197</v>
      </c>
      <c r="AE70" s="74">
        <v>44561</v>
      </c>
      <c r="AF70" t="s">
        <v>72</v>
      </c>
      <c r="AG70" t="s">
        <v>73</v>
      </c>
      <c r="AH70" t="s">
        <v>74</v>
      </c>
      <c r="AI70" t="s">
        <v>75</v>
      </c>
      <c r="AJ70" t="s">
        <v>75</v>
      </c>
      <c r="AK70" t="s">
        <v>285</v>
      </c>
      <c r="AN70" t="s">
        <v>621</v>
      </c>
      <c r="AO70" t="s">
        <v>495</v>
      </c>
      <c r="AP70" t="s">
        <v>68</v>
      </c>
      <c r="AQ70" t="s">
        <v>75</v>
      </c>
      <c r="AR70" t="s">
        <v>105</v>
      </c>
    </row>
    <row r="71" spans="1:44" hidden="1" x14ac:dyDescent="0.15">
      <c r="A71" t="s">
        <v>46</v>
      </c>
      <c r="B71" t="s">
        <v>47</v>
      </c>
      <c r="C71" t="s">
        <v>48</v>
      </c>
      <c r="D71" t="s">
        <v>47</v>
      </c>
      <c r="E71" t="s">
        <v>47</v>
      </c>
      <c r="F71" t="s">
        <v>49</v>
      </c>
      <c r="G71" t="s">
        <v>395</v>
      </c>
      <c r="H71" t="s">
        <v>409</v>
      </c>
      <c r="I71" t="s">
        <v>622</v>
      </c>
      <c r="J71" t="s">
        <v>623</v>
      </c>
      <c r="K71" t="s">
        <v>624</v>
      </c>
      <c r="L71" t="s">
        <v>625</v>
      </c>
      <c r="M71" t="s">
        <v>626</v>
      </c>
      <c r="N71" t="s">
        <v>627</v>
      </c>
      <c r="O71" t="s">
        <v>58</v>
      </c>
      <c r="P71" t="s">
        <v>59</v>
      </c>
      <c r="Q71" t="s">
        <v>628</v>
      </c>
      <c r="R71" t="s">
        <v>61</v>
      </c>
      <c r="S71" t="s">
        <v>107</v>
      </c>
      <c r="T71" t="s">
        <v>629</v>
      </c>
      <c r="U71" t="s">
        <v>630</v>
      </c>
      <c r="V71" t="s">
        <v>350</v>
      </c>
      <c r="W71" t="s">
        <v>328</v>
      </c>
      <c r="X71" t="s">
        <v>631</v>
      </c>
      <c r="Y71" s="74">
        <v>43517</v>
      </c>
      <c r="Z71" t="s">
        <v>127</v>
      </c>
      <c r="AA71" t="s">
        <v>70</v>
      </c>
      <c r="AB71" t="s">
        <v>632</v>
      </c>
      <c r="AC71" s="74">
        <v>28301</v>
      </c>
      <c r="AD71" s="74">
        <v>43497</v>
      </c>
      <c r="AE71" s="74">
        <v>44957</v>
      </c>
      <c r="AF71" t="s">
        <v>72</v>
      </c>
      <c r="AG71" t="s">
        <v>73</v>
      </c>
      <c r="AH71" t="s">
        <v>74</v>
      </c>
      <c r="AI71" t="s">
        <v>75</v>
      </c>
      <c r="AJ71" t="s">
        <v>75</v>
      </c>
      <c r="AK71" t="s">
        <v>90</v>
      </c>
      <c r="AN71" t="s">
        <v>75</v>
      </c>
      <c r="AO71" t="s">
        <v>91</v>
      </c>
      <c r="AP71" t="s">
        <v>68</v>
      </c>
      <c r="AQ71" t="s">
        <v>75</v>
      </c>
      <c r="AR71" t="s">
        <v>105</v>
      </c>
    </row>
    <row r="72" spans="1:44" s="69" customFormat="1" hidden="1" x14ac:dyDescent="0.15">
      <c r="A72" t="s">
        <v>46</v>
      </c>
      <c r="B72" t="s">
        <v>47</v>
      </c>
      <c r="C72" t="s">
        <v>48</v>
      </c>
      <c r="D72" t="s">
        <v>47</v>
      </c>
      <c r="E72" t="s">
        <v>394</v>
      </c>
      <c r="F72" t="s">
        <v>443</v>
      </c>
      <c r="G72" t="s">
        <v>395</v>
      </c>
      <c r="H72" t="s">
        <v>409</v>
      </c>
      <c r="I72" t="s">
        <v>604</v>
      </c>
      <c r="J72" t="s">
        <v>605</v>
      </c>
      <c r="K72" t="s">
        <v>606</v>
      </c>
      <c r="L72" t="s">
        <v>507</v>
      </c>
      <c r="M72" s="73" t="s">
        <v>607</v>
      </c>
      <c r="N72" s="73" t="s">
        <v>633</v>
      </c>
      <c r="O72" t="s">
        <v>58</v>
      </c>
      <c r="P72" t="s">
        <v>58</v>
      </c>
      <c r="Q72" t="s">
        <v>403</v>
      </c>
      <c r="R72" t="s">
        <v>234</v>
      </c>
      <c r="S72" t="s">
        <v>483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68</v>
      </c>
      <c r="Z72" t="s">
        <v>405</v>
      </c>
      <c r="AA72" t="s">
        <v>406</v>
      </c>
      <c r="AB72" t="s">
        <v>102</v>
      </c>
      <c r="AC72" t="s">
        <v>68</v>
      </c>
      <c r="AD72"/>
      <c r="AE72"/>
      <c r="AF72" t="s">
        <v>72</v>
      </c>
      <c r="AG72" t="s">
        <v>235</v>
      </c>
      <c r="AH72" t="s">
        <v>74</v>
      </c>
      <c r="AI72" t="s">
        <v>75</v>
      </c>
      <c r="AJ72" t="s">
        <v>75</v>
      </c>
      <c r="AK72" t="s">
        <v>90</v>
      </c>
      <c r="AL72"/>
      <c r="AM72"/>
      <c r="AN72" t="s">
        <v>75</v>
      </c>
      <c r="AO72" t="s">
        <v>75</v>
      </c>
      <c r="AP72" t="s">
        <v>68</v>
      </c>
      <c r="AQ72" t="s">
        <v>75</v>
      </c>
      <c r="AR72" t="s">
        <v>105</v>
      </c>
    </row>
    <row r="73" spans="1:44" s="69" customFormat="1" hidden="1" x14ac:dyDescent="0.15">
      <c r="A73" t="s">
        <v>46</v>
      </c>
      <c r="B73" t="s">
        <v>47</v>
      </c>
      <c r="C73" t="s">
        <v>48</v>
      </c>
      <c r="D73" t="s">
        <v>47</v>
      </c>
      <c r="E73" t="s">
        <v>394</v>
      </c>
      <c r="F73" t="s">
        <v>443</v>
      </c>
      <c r="G73" t="s">
        <v>395</v>
      </c>
      <c r="H73" t="s">
        <v>409</v>
      </c>
      <c r="I73" t="s">
        <v>604</v>
      </c>
      <c r="J73" t="s">
        <v>605</v>
      </c>
      <c r="K73" t="s">
        <v>606</v>
      </c>
      <c r="L73" t="s">
        <v>507</v>
      </c>
      <c r="M73" s="73" t="s">
        <v>607</v>
      </c>
      <c r="N73" s="73" t="s">
        <v>634</v>
      </c>
      <c r="O73" t="s">
        <v>58</v>
      </c>
      <c r="P73" t="s">
        <v>58</v>
      </c>
      <c r="Q73" t="s">
        <v>403</v>
      </c>
      <c r="R73" t="s">
        <v>234</v>
      </c>
      <c r="S73" t="s">
        <v>635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68</v>
      </c>
      <c r="Z73" t="s">
        <v>405</v>
      </c>
      <c r="AA73" t="s">
        <v>406</v>
      </c>
      <c r="AB73" t="s">
        <v>102</v>
      </c>
      <c r="AC73" t="s">
        <v>68</v>
      </c>
      <c r="AD73"/>
      <c r="AE73"/>
      <c r="AF73" t="s">
        <v>72</v>
      </c>
      <c r="AG73" t="s">
        <v>235</v>
      </c>
      <c r="AH73" t="s">
        <v>74</v>
      </c>
      <c r="AI73" t="s">
        <v>75</v>
      </c>
      <c r="AJ73" t="s">
        <v>75</v>
      </c>
      <c r="AK73" t="s">
        <v>90</v>
      </c>
      <c r="AL73"/>
      <c r="AM73"/>
      <c r="AN73" t="s">
        <v>75</v>
      </c>
      <c r="AO73" t="s">
        <v>75</v>
      </c>
      <c r="AP73" t="s">
        <v>68</v>
      </c>
      <c r="AQ73" t="s">
        <v>75</v>
      </c>
      <c r="AR73" t="s">
        <v>105</v>
      </c>
    </row>
    <row r="74" spans="1:44" s="69" customFormat="1" hidden="1" x14ac:dyDescent="0.15">
      <c r="A74" t="s">
        <v>46</v>
      </c>
      <c r="B74" t="s">
        <v>47</v>
      </c>
      <c r="C74" t="s">
        <v>48</v>
      </c>
      <c r="D74" t="s">
        <v>47</v>
      </c>
      <c r="E74" t="s">
        <v>47</v>
      </c>
      <c r="F74" t="s">
        <v>49</v>
      </c>
      <c r="G74" t="s">
        <v>395</v>
      </c>
      <c r="H74" t="s">
        <v>409</v>
      </c>
      <c r="I74" t="s">
        <v>636</v>
      </c>
      <c r="J74" t="s">
        <v>637</v>
      </c>
      <c r="K74" t="s">
        <v>638</v>
      </c>
      <c r="L74" t="s">
        <v>639</v>
      </c>
      <c r="M74" s="73" t="s">
        <v>640</v>
      </c>
      <c r="N74" s="73" t="s">
        <v>641</v>
      </c>
      <c r="O74" t="s">
        <v>58</v>
      </c>
      <c r="P74" t="s">
        <v>58</v>
      </c>
      <c r="Q74" t="s">
        <v>403</v>
      </c>
      <c r="R74" t="s">
        <v>234</v>
      </c>
      <c r="S74" t="s">
        <v>642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68</v>
      </c>
      <c r="Z74" t="s">
        <v>405</v>
      </c>
      <c r="AA74" t="s">
        <v>406</v>
      </c>
      <c r="AB74" t="s">
        <v>102</v>
      </c>
      <c r="AC74" t="s">
        <v>68</v>
      </c>
      <c r="AD74"/>
      <c r="AE74"/>
      <c r="AF74" t="s">
        <v>72</v>
      </c>
      <c r="AG74" t="s">
        <v>235</v>
      </c>
      <c r="AH74" t="s">
        <v>74</v>
      </c>
      <c r="AI74" t="s">
        <v>75</v>
      </c>
      <c r="AJ74" t="s">
        <v>643</v>
      </c>
      <c r="AK74" t="s">
        <v>90</v>
      </c>
      <c r="AL74"/>
      <c r="AM74"/>
      <c r="AN74" t="s">
        <v>75</v>
      </c>
      <c r="AO74" t="s">
        <v>75</v>
      </c>
      <c r="AP74" t="s">
        <v>68</v>
      </c>
      <c r="AQ74" t="s">
        <v>75</v>
      </c>
      <c r="AR74" t="s">
        <v>105</v>
      </c>
    </row>
    <row r="75" spans="1:44" hidden="1" x14ac:dyDescent="0.15">
      <c r="A75" t="s">
        <v>46</v>
      </c>
      <c r="B75" t="s">
        <v>47</v>
      </c>
      <c r="C75" t="s">
        <v>48</v>
      </c>
      <c r="D75" t="s">
        <v>47</v>
      </c>
      <c r="E75" t="s">
        <v>47</v>
      </c>
      <c r="F75" t="s">
        <v>49</v>
      </c>
      <c r="G75" t="s">
        <v>395</v>
      </c>
      <c r="H75" t="s">
        <v>409</v>
      </c>
      <c r="I75" t="s">
        <v>622</v>
      </c>
      <c r="J75" t="s">
        <v>623</v>
      </c>
      <c r="K75" t="s">
        <v>624</v>
      </c>
      <c r="L75" t="s">
        <v>625</v>
      </c>
      <c r="M75" t="s">
        <v>626</v>
      </c>
      <c r="N75" t="s">
        <v>644</v>
      </c>
      <c r="O75" t="s">
        <v>58</v>
      </c>
      <c r="P75" t="s">
        <v>58</v>
      </c>
      <c r="Q75" t="s">
        <v>403</v>
      </c>
      <c r="R75" t="s">
        <v>166</v>
      </c>
      <c r="S75" t="s">
        <v>645</v>
      </c>
      <c r="T75" t="s">
        <v>646</v>
      </c>
      <c r="U75" t="s">
        <v>647</v>
      </c>
      <c r="V75" t="s">
        <v>648</v>
      </c>
      <c r="W75" t="s">
        <v>649</v>
      </c>
      <c r="X75" t="s">
        <v>650</v>
      </c>
      <c r="Y75" t="s">
        <v>68</v>
      </c>
      <c r="Z75" t="s">
        <v>420</v>
      </c>
      <c r="AA75" t="s">
        <v>406</v>
      </c>
      <c r="AB75" t="s">
        <v>102</v>
      </c>
      <c r="AC75" s="74">
        <v>28166</v>
      </c>
      <c r="AF75" t="s">
        <v>72</v>
      </c>
      <c r="AG75" t="s">
        <v>73</v>
      </c>
      <c r="AH75" t="s">
        <v>74</v>
      </c>
      <c r="AI75" t="s">
        <v>75</v>
      </c>
      <c r="AJ75" t="s">
        <v>75</v>
      </c>
      <c r="AK75" t="s">
        <v>285</v>
      </c>
      <c r="AN75" t="s">
        <v>651</v>
      </c>
      <c r="AO75" t="s">
        <v>495</v>
      </c>
      <c r="AP75" t="s">
        <v>68</v>
      </c>
      <c r="AQ75" t="s">
        <v>75</v>
      </c>
      <c r="AR75" t="s">
        <v>652</v>
      </c>
    </row>
    <row r="76" spans="1:44" hidden="1" x14ac:dyDescent="0.15">
      <c r="A76" t="s">
        <v>46</v>
      </c>
      <c r="B76" t="s">
        <v>47</v>
      </c>
      <c r="C76" t="s">
        <v>48</v>
      </c>
      <c r="D76" t="s">
        <v>47</v>
      </c>
      <c r="E76" t="s">
        <v>47</v>
      </c>
      <c r="F76" t="s">
        <v>49</v>
      </c>
      <c r="G76" t="s">
        <v>395</v>
      </c>
      <c r="H76" t="s">
        <v>409</v>
      </c>
      <c r="I76" t="s">
        <v>622</v>
      </c>
      <c r="J76" t="s">
        <v>623</v>
      </c>
      <c r="K76" t="s">
        <v>624</v>
      </c>
      <c r="L76" t="s">
        <v>625</v>
      </c>
      <c r="M76" t="s">
        <v>626</v>
      </c>
      <c r="N76" t="s">
        <v>653</v>
      </c>
      <c r="O76" t="s">
        <v>58</v>
      </c>
      <c r="P76" t="s">
        <v>424</v>
      </c>
      <c r="Q76" t="s">
        <v>424</v>
      </c>
      <c r="R76" t="s">
        <v>166</v>
      </c>
      <c r="S76" t="s">
        <v>654</v>
      </c>
      <c r="T76" t="s">
        <v>655</v>
      </c>
      <c r="U76" t="s">
        <v>656</v>
      </c>
      <c r="V76" t="s">
        <v>657</v>
      </c>
      <c r="W76" t="s">
        <v>658</v>
      </c>
      <c r="X76" t="s">
        <v>659</v>
      </c>
      <c r="Y76" s="74">
        <v>40543</v>
      </c>
      <c r="Z76" t="s">
        <v>75</v>
      </c>
      <c r="AA76" t="s">
        <v>406</v>
      </c>
      <c r="AB76" t="s">
        <v>102</v>
      </c>
      <c r="AC76" s="74">
        <v>27327</v>
      </c>
      <c r="AF76" t="s">
        <v>72</v>
      </c>
      <c r="AG76" t="s">
        <v>660</v>
      </c>
      <c r="AH76" t="s">
        <v>74</v>
      </c>
      <c r="AI76" t="s">
        <v>75</v>
      </c>
      <c r="AJ76" t="s">
        <v>75</v>
      </c>
      <c r="AK76" t="s">
        <v>285</v>
      </c>
      <c r="AN76" t="s">
        <v>661</v>
      </c>
      <c r="AO76" t="s">
        <v>662</v>
      </c>
      <c r="AP76" t="s">
        <v>68</v>
      </c>
      <c r="AQ76" t="s">
        <v>75</v>
      </c>
      <c r="AR76" t="s">
        <v>105</v>
      </c>
    </row>
    <row r="77" spans="1:44" hidden="1" x14ac:dyDescent="0.15">
      <c r="A77" t="s">
        <v>46</v>
      </c>
      <c r="B77" t="s">
        <v>47</v>
      </c>
      <c r="C77" t="s">
        <v>48</v>
      </c>
      <c r="D77" t="s">
        <v>47</v>
      </c>
      <c r="E77" t="s">
        <v>47</v>
      </c>
      <c r="F77" t="s">
        <v>49</v>
      </c>
      <c r="G77" t="s">
        <v>395</v>
      </c>
      <c r="H77" t="s">
        <v>409</v>
      </c>
      <c r="I77" t="s">
        <v>622</v>
      </c>
      <c r="J77" t="s">
        <v>623</v>
      </c>
      <c r="K77" t="s">
        <v>624</v>
      </c>
      <c r="L77" t="s">
        <v>625</v>
      </c>
      <c r="M77" t="s">
        <v>626</v>
      </c>
      <c r="N77" t="s">
        <v>663</v>
      </c>
      <c r="O77" t="s">
        <v>58</v>
      </c>
      <c r="P77" t="s">
        <v>424</v>
      </c>
      <c r="Q77" t="s">
        <v>424</v>
      </c>
      <c r="R77" t="s">
        <v>166</v>
      </c>
      <c r="S77" t="s">
        <v>664</v>
      </c>
      <c r="T77" t="s">
        <v>665</v>
      </c>
      <c r="U77" t="s">
        <v>666</v>
      </c>
      <c r="V77" t="s">
        <v>667</v>
      </c>
      <c r="W77" t="s">
        <v>668</v>
      </c>
      <c r="X77" t="s">
        <v>669</v>
      </c>
      <c r="Y77" s="74">
        <v>40543</v>
      </c>
      <c r="Z77" t="s">
        <v>75</v>
      </c>
      <c r="AA77" t="s">
        <v>406</v>
      </c>
      <c r="AB77" t="s">
        <v>102</v>
      </c>
      <c r="AC77" s="74">
        <v>28186</v>
      </c>
      <c r="AF77" t="s">
        <v>72</v>
      </c>
      <c r="AG77" t="s">
        <v>660</v>
      </c>
      <c r="AH77" t="s">
        <v>74</v>
      </c>
      <c r="AI77" t="s">
        <v>75</v>
      </c>
      <c r="AJ77" t="s">
        <v>75</v>
      </c>
      <c r="AK77" t="s">
        <v>285</v>
      </c>
      <c r="AN77" t="s">
        <v>670</v>
      </c>
      <c r="AO77" t="s">
        <v>662</v>
      </c>
      <c r="AP77" t="s">
        <v>68</v>
      </c>
      <c r="AQ77" t="s">
        <v>75</v>
      </c>
      <c r="AR77" t="s">
        <v>105</v>
      </c>
    </row>
    <row r="78" spans="1:44" hidden="1" x14ac:dyDescent="0.15">
      <c r="A78" t="s">
        <v>46</v>
      </c>
      <c r="B78" t="s">
        <v>47</v>
      </c>
      <c r="C78" t="s">
        <v>48</v>
      </c>
      <c r="D78" t="s">
        <v>47</v>
      </c>
      <c r="E78" t="s">
        <v>47</v>
      </c>
      <c r="F78" t="s">
        <v>49</v>
      </c>
      <c r="G78" t="s">
        <v>395</v>
      </c>
      <c r="H78" t="s">
        <v>409</v>
      </c>
      <c r="I78" t="s">
        <v>622</v>
      </c>
      <c r="J78" t="s">
        <v>623</v>
      </c>
      <c r="K78" t="s">
        <v>624</v>
      </c>
      <c r="L78" t="s">
        <v>625</v>
      </c>
      <c r="M78" t="s">
        <v>626</v>
      </c>
      <c r="N78" t="s">
        <v>671</v>
      </c>
      <c r="O78" t="s">
        <v>58</v>
      </c>
      <c r="P78" t="s">
        <v>424</v>
      </c>
      <c r="Q78" t="s">
        <v>424</v>
      </c>
      <c r="R78" t="s">
        <v>234</v>
      </c>
      <c r="S78" t="s">
        <v>672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68</v>
      </c>
      <c r="Z78" t="s">
        <v>426</v>
      </c>
      <c r="AA78" t="s">
        <v>406</v>
      </c>
      <c r="AB78" t="s">
        <v>102</v>
      </c>
      <c r="AC78" t="s">
        <v>68</v>
      </c>
      <c r="AF78" t="s">
        <v>72</v>
      </c>
      <c r="AG78" t="s">
        <v>235</v>
      </c>
      <c r="AH78" t="s">
        <v>74</v>
      </c>
      <c r="AI78" t="s">
        <v>75</v>
      </c>
      <c r="AJ78" t="s">
        <v>75</v>
      </c>
      <c r="AK78" t="s">
        <v>90</v>
      </c>
      <c r="AN78" t="s">
        <v>75</v>
      </c>
      <c r="AO78" t="s">
        <v>75</v>
      </c>
      <c r="AP78" t="s">
        <v>68</v>
      </c>
      <c r="AQ78" t="s">
        <v>75</v>
      </c>
      <c r="AR78" t="s">
        <v>105</v>
      </c>
    </row>
    <row r="79" spans="1:44" hidden="1" x14ac:dyDescent="0.15">
      <c r="A79" t="s">
        <v>46</v>
      </c>
      <c r="B79" t="s">
        <v>47</v>
      </c>
      <c r="C79" t="s">
        <v>48</v>
      </c>
      <c r="D79" t="s">
        <v>47</v>
      </c>
      <c r="E79" t="s">
        <v>47</v>
      </c>
      <c r="F79" t="s">
        <v>49</v>
      </c>
      <c r="G79" t="s">
        <v>395</v>
      </c>
      <c r="H79" t="s">
        <v>409</v>
      </c>
      <c r="I79" t="s">
        <v>622</v>
      </c>
      <c r="J79" t="s">
        <v>623</v>
      </c>
      <c r="K79" t="s">
        <v>624</v>
      </c>
      <c r="L79" t="s">
        <v>625</v>
      </c>
      <c r="M79" t="s">
        <v>626</v>
      </c>
      <c r="N79" t="s">
        <v>673</v>
      </c>
      <c r="O79" t="s">
        <v>163</v>
      </c>
      <c r="P79" t="s">
        <v>375</v>
      </c>
      <c r="Q79" t="s">
        <v>376</v>
      </c>
      <c r="R79" t="s">
        <v>166</v>
      </c>
      <c r="S79" t="s">
        <v>674</v>
      </c>
      <c r="T79" t="s">
        <v>675</v>
      </c>
      <c r="U79" t="s">
        <v>676</v>
      </c>
      <c r="V79" t="s">
        <v>148</v>
      </c>
      <c r="W79" t="s">
        <v>677</v>
      </c>
      <c r="X79" t="s">
        <v>678</v>
      </c>
      <c r="Y79" s="74">
        <v>32692</v>
      </c>
      <c r="Z79" t="s">
        <v>679</v>
      </c>
      <c r="AA79" t="s">
        <v>70</v>
      </c>
      <c r="AB79" t="s">
        <v>102</v>
      </c>
      <c r="AC79" s="74">
        <v>23330</v>
      </c>
      <c r="AF79" t="s">
        <v>72</v>
      </c>
      <c r="AG79" t="s">
        <v>174</v>
      </c>
      <c r="AH79" t="s">
        <v>74</v>
      </c>
      <c r="AI79" t="s">
        <v>75</v>
      </c>
      <c r="AJ79" t="s">
        <v>75</v>
      </c>
      <c r="AK79" t="s">
        <v>90</v>
      </c>
      <c r="AN79" t="s">
        <v>53</v>
      </c>
      <c r="AO79" t="s">
        <v>53</v>
      </c>
      <c r="AP79" t="s">
        <v>68</v>
      </c>
      <c r="AQ79" t="s">
        <v>75</v>
      </c>
      <c r="AR79" t="s">
        <v>105</v>
      </c>
    </row>
    <row r="80" spans="1:44" hidden="1" x14ac:dyDescent="0.15">
      <c r="A80" t="s">
        <v>46</v>
      </c>
      <c r="B80" t="s">
        <v>47</v>
      </c>
      <c r="C80" t="s">
        <v>48</v>
      </c>
      <c r="D80" t="s">
        <v>47</v>
      </c>
      <c r="E80" t="s">
        <v>47</v>
      </c>
      <c r="F80" t="s">
        <v>49</v>
      </c>
      <c r="G80" t="s">
        <v>395</v>
      </c>
      <c r="H80" t="s">
        <v>409</v>
      </c>
      <c r="I80" t="s">
        <v>622</v>
      </c>
      <c r="J80" t="s">
        <v>623</v>
      </c>
      <c r="K80" t="s">
        <v>624</v>
      </c>
      <c r="L80" t="s">
        <v>625</v>
      </c>
      <c r="M80" t="s">
        <v>626</v>
      </c>
      <c r="N80" t="s">
        <v>680</v>
      </c>
      <c r="O80" t="s">
        <v>163</v>
      </c>
      <c r="P80" t="s">
        <v>375</v>
      </c>
      <c r="Q80" t="s">
        <v>376</v>
      </c>
      <c r="R80" t="s">
        <v>166</v>
      </c>
      <c r="S80" t="s">
        <v>681</v>
      </c>
      <c r="T80" t="s">
        <v>682</v>
      </c>
      <c r="U80" t="s">
        <v>683</v>
      </c>
      <c r="V80" t="s">
        <v>342</v>
      </c>
      <c r="W80" t="s">
        <v>343</v>
      </c>
      <c r="X80" t="s">
        <v>684</v>
      </c>
      <c r="Y80" s="74">
        <v>43742</v>
      </c>
      <c r="Z80" t="s">
        <v>381</v>
      </c>
      <c r="AA80" t="s">
        <v>70</v>
      </c>
      <c r="AB80" t="s">
        <v>102</v>
      </c>
      <c r="AC80" s="74">
        <v>30500</v>
      </c>
      <c r="AF80" t="s">
        <v>72</v>
      </c>
      <c r="AG80" t="s">
        <v>174</v>
      </c>
      <c r="AH80" t="s">
        <v>74</v>
      </c>
      <c r="AI80" t="s">
        <v>75</v>
      </c>
      <c r="AJ80" t="s">
        <v>75</v>
      </c>
      <c r="AK80" t="s">
        <v>382</v>
      </c>
      <c r="AN80" t="s">
        <v>685</v>
      </c>
      <c r="AO80" t="s">
        <v>686</v>
      </c>
      <c r="AP80" t="s">
        <v>68</v>
      </c>
      <c r="AQ80" t="s">
        <v>75</v>
      </c>
      <c r="AR80" t="s">
        <v>105</v>
      </c>
    </row>
    <row r="81" spans="1:44" hidden="1" x14ac:dyDescent="0.15">
      <c r="A81" t="s">
        <v>46</v>
      </c>
      <c r="B81" t="s">
        <v>47</v>
      </c>
      <c r="C81" t="s">
        <v>48</v>
      </c>
      <c r="D81" t="s">
        <v>47</v>
      </c>
      <c r="E81" t="s">
        <v>477</v>
      </c>
      <c r="F81" t="s">
        <v>49</v>
      </c>
      <c r="G81" t="s">
        <v>395</v>
      </c>
      <c r="H81" t="s">
        <v>409</v>
      </c>
      <c r="I81" t="s">
        <v>687</v>
      </c>
      <c r="J81" t="s">
        <v>688</v>
      </c>
      <c r="K81" t="s">
        <v>689</v>
      </c>
      <c r="L81" t="s">
        <v>625</v>
      </c>
      <c r="M81" t="s">
        <v>690</v>
      </c>
      <c r="N81" t="s">
        <v>691</v>
      </c>
      <c r="O81" t="s">
        <v>58</v>
      </c>
      <c r="P81" t="s">
        <v>58</v>
      </c>
      <c r="Q81" t="s">
        <v>434</v>
      </c>
      <c r="R81" t="s">
        <v>166</v>
      </c>
      <c r="S81" t="s">
        <v>53</v>
      </c>
      <c r="T81" t="s">
        <v>692</v>
      </c>
      <c r="U81" t="s">
        <v>693</v>
      </c>
      <c r="V81" t="s">
        <v>694</v>
      </c>
      <c r="W81" t="s">
        <v>695</v>
      </c>
      <c r="X81" t="s">
        <v>696</v>
      </c>
      <c r="Y81" s="74">
        <v>32625</v>
      </c>
      <c r="Z81" t="s">
        <v>405</v>
      </c>
      <c r="AA81" t="s">
        <v>406</v>
      </c>
      <c r="AB81" t="s">
        <v>102</v>
      </c>
      <c r="AC81" s="74">
        <v>24099</v>
      </c>
      <c r="AD81" s="74">
        <v>44197</v>
      </c>
      <c r="AE81" s="74">
        <v>44561</v>
      </c>
      <c r="AF81" t="s">
        <v>72</v>
      </c>
      <c r="AG81" t="s">
        <v>73</v>
      </c>
      <c r="AH81" t="s">
        <v>74</v>
      </c>
      <c r="AI81" t="s">
        <v>75</v>
      </c>
      <c r="AJ81" t="s">
        <v>75</v>
      </c>
      <c r="AK81" t="s">
        <v>90</v>
      </c>
      <c r="AN81" t="s">
        <v>53</v>
      </c>
      <c r="AO81" t="s">
        <v>53</v>
      </c>
      <c r="AP81" t="s">
        <v>68</v>
      </c>
      <c r="AQ81" t="s">
        <v>75</v>
      </c>
      <c r="AR81" t="s">
        <v>105</v>
      </c>
    </row>
    <row r="82" spans="1:44" hidden="1" x14ac:dyDescent="0.15">
      <c r="A82" t="s">
        <v>46</v>
      </c>
      <c r="B82" t="s">
        <v>47</v>
      </c>
      <c r="C82" t="s">
        <v>48</v>
      </c>
      <c r="D82" t="s">
        <v>47</v>
      </c>
      <c r="E82" t="s">
        <v>477</v>
      </c>
      <c r="F82" t="s">
        <v>49</v>
      </c>
      <c r="G82" t="s">
        <v>395</v>
      </c>
      <c r="H82" t="s">
        <v>409</v>
      </c>
      <c r="I82" t="s">
        <v>687</v>
      </c>
      <c r="J82" t="s">
        <v>688</v>
      </c>
      <c r="K82" t="s">
        <v>689</v>
      </c>
      <c r="L82" t="s">
        <v>625</v>
      </c>
      <c r="M82" t="s">
        <v>690</v>
      </c>
      <c r="N82" t="s">
        <v>697</v>
      </c>
      <c r="O82" t="s">
        <v>58</v>
      </c>
      <c r="P82" t="s">
        <v>58</v>
      </c>
      <c r="Q82" t="s">
        <v>403</v>
      </c>
      <c r="R82" t="s">
        <v>166</v>
      </c>
      <c r="S82" t="s">
        <v>698</v>
      </c>
      <c r="T82" t="s">
        <v>699</v>
      </c>
      <c r="U82" t="s">
        <v>700</v>
      </c>
      <c r="V82" t="s">
        <v>701</v>
      </c>
      <c r="W82" t="s">
        <v>702</v>
      </c>
      <c r="X82" t="s">
        <v>703</v>
      </c>
      <c r="Y82" t="s">
        <v>68</v>
      </c>
      <c r="Z82" t="s">
        <v>405</v>
      </c>
      <c r="AA82" t="s">
        <v>406</v>
      </c>
      <c r="AB82" t="s">
        <v>102</v>
      </c>
      <c r="AC82" s="74">
        <v>31233</v>
      </c>
      <c r="AF82" t="s">
        <v>72</v>
      </c>
      <c r="AG82" t="s">
        <v>73</v>
      </c>
      <c r="AH82" t="s">
        <v>74</v>
      </c>
      <c r="AI82" t="s">
        <v>75</v>
      </c>
      <c r="AJ82" t="s">
        <v>75</v>
      </c>
      <c r="AK82" t="s">
        <v>104</v>
      </c>
      <c r="AN82" t="s">
        <v>704</v>
      </c>
      <c r="AO82" t="s">
        <v>705</v>
      </c>
      <c r="AP82" t="s">
        <v>68</v>
      </c>
      <c r="AQ82" t="s">
        <v>75</v>
      </c>
      <c r="AR82" t="s">
        <v>105</v>
      </c>
    </row>
    <row r="83" spans="1:44" hidden="1" x14ac:dyDescent="0.15">
      <c r="A83" t="s">
        <v>46</v>
      </c>
      <c r="B83" t="s">
        <v>47</v>
      </c>
      <c r="C83" t="s">
        <v>48</v>
      </c>
      <c r="D83" t="s">
        <v>47</v>
      </c>
      <c r="E83" t="s">
        <v>477</v>
      </c>
      <c r="F83" t="s">
        <v>49</v>
      </c>
      <c r="G83" t="s">
        <v>395</v>
      </c>
      <c r="H83" t="s">
        <v>409</v>
      </c>
      <c r="I83" t="s">
        <v>687</v>
      </c>
      <c r="J83" t="s">
        <v>688</v>
      </c>
      <c r="K83" t="s">
        <v>689</v>
      </c>
      <c r="L83" t="s">
        <v>625</v>
      </c>
      <c r="M83" t="s">
        <v>690</v>
      </c>
      <c r="N83" t="s">
        <v>706</v>
      </c>
      <c r="O83" t="s">
        <v>58</v>
      </c>
      <c r="P83" t="s">
        <v>424</v>
      </c>
      <c r="Q83" t="s">
        <v>424</v>
      </c>
      <c r="R83" t="s">
        <v>166</v>
      </c>
      <c r="S83" t="s">
        <v>707</v>
      </c>
      <c r="T83" t="s">
        <v>708</v>
      </c>
      <c r="U83" t="s">
        <v>709</v>
      </c>
      <c r="V83" t="s">
        <v>710</v>
      </c>
      <c r="W83" t="s">
        <v>711</v>
      </c>
      <c r="X83" t="s">
        <v>712</v>
      </c>
      <c r="Y83" s="74">
        <v>40543</v>
      </c>
      <c r="Z83" t="s">
        <v>75</v>
      </c>
      <c r="AA83" t="s">
        <v>406</v>
      </c>
      <c r="AB83" t="s">
        <v>102</v>
      </c>
      <c r="AC83" s="74">
        <v>23670</v>
      </c>
      <c r="AF83" t="s">
        <v>72</v>
      </c>
      <c r="AG83" t="s">
        <v>660</v>
      </c>
      <c r="AH83" t="s">
        <v>74</v>
      </c>
      <c r="AI83" t="s">
        <v>75</v>
      </c>
      <c r="AJ83" t="s">
        <v>75</v>
      </c>
      <c r="AK83" t="s">
        <v>104</v>
      </c>
      <c r="AN83" t="s">
        <v>713</v>
      </c>
      <c r="AO83" t="s">
        <v>714</v>
      </c>
      <c r="AP83" t="s">
        <v>68</v>
      </c>
      <c r="AQ83" t="s">
        <v>75</v>
      </c>
      <c r="AR83" t="s">
        <v>105</v>
      </c>
    </row>
    <row r="84" spans="1:44" hidden="1" x14ac:dyDescent="0.15">
      <c r="A84" t="s">
        <v>46</v>
      </c>
      <c r="B84" t="s">
        <v>47</v>
      </c>
      <c r="C84" t="s">
        <v>48</v>
      </c>
      <c r="D84" t="s">
        <v>47</v>
      </c>
      <c r="E84" t="s">
        <v>394</v>
      </c>
      <c r="F84" t="s">
        <v>49</v>
      </c>
      <c r="G84" t="s">
        <v>395</v>
      </c>
      <c r="H84" t="s">
        <v>409</v>
      </c>
      <c r="I84" t="s">
        <v>715</v>
      </c>
      <c r="J84" t="s">
        <v>716</v>
      </c>
      <c r="K84" t="s">
        <v>717</v>
      </c>
      <c r="L84" t="s">
        <v>625</v>
      </c>
      <c r="M84" t="s">
        <v>718</v>
      </c>
      <c r="N84" t="s">
        <v>719</v>
      </c>
      <c r="O84" t="s">
        <v>58</v>
      </c>
      <c r="P84" t="s">
        <v>58</v>
      </c>
      <c r="Q84" t="s">
        <v>403</v>
      </c>
      <c r="R84" t="s">
        <v>166</v>
      </c>
      <c r="S84" t="s">
        <v>720</v>
      </c>
      <c r="T84" t="s">
        <v>721</v>
      </c>
      <c r="U84" t="s">
        <v>722</v>
      </c>
      <c r="V84" t="s">
        <v>723</v>
      </c>
      <c r="W84" t="s">
        <v>724</v>
      </c>
      <c r="X84" t="s">
        <v>725</v>
      </c>
      <c r="Y84" s="74">
        <v>43160</v>
      </c>
      <c r="Z84" t="s">
        <v>405</v>
      </c>
      <c r="AA84" t="s">
        <v>406</v>
      </c>
      <c r="AB84" t="s">
        <v>102</v>
      </c>
      <c r="AC84" s="74">
        <v>28699</v>
      </c>
      <c r="AF84" t="s">
        <v>72</v>
      </c>
      <c r="AG84" t="s">
        <v>73</v>
      </c>
      <c r="AH84" t="s">
        <v>74</v>
      </c>
      <c r="AI84" t="s">
        <v>75</v>
      </c>
      <c r="AJ84" t="s">
        <v>75</v>
      </c>
      <c r="AK84" t="s">
        <v>104</v>
      </c>
      <c r="AN84" t="s">
        <v>177</v>
      </c>
      <c r="AO84" t="s">
        <v>177</v>
      </c>
      <c r="AP84" t="s">
        <v>68</v>
      </c>
      <c r="AQ84" t="s">
        <v>75</v>
      </c>
      <c r="AR84" t="s">
        <v>105</v>
      </c>
    </row>
    <row r="85" spans="1:44" s="69" customFormat="1" hidden="1" x14ac:dyDescent="0.15">
      <c r="A85" t="s">
        <v>46</v>
      </c>
      <c r="B85" t="s">
        <v>47</v>
      </c>
      <c r="C85" t="s">
        <v>48</v>
      </c>
      <c r="D85" t="s">
        <v>47</v>
      </c>
      <c r="E85" t="s">
        <v>47</v>
      </c>
      <c r="F85" t="s">
        <v>49</v>
      </c>
      <c r="G85" t="s">
        <v>395</v>
      </c>
      <c r="H85" t="s">
        <v>409</v>
      </c>
      <c r="I85" t="s">
        <v>636</v>
      </c>
      <c r="J85" t="s">
        <v>637</v>
      </c>
      <c r="K85" t="s">
        <v>638</v>
      </c>
      <c r="L85" t="s">
        <v>639</v>
      </c>
      <c r="M85" s="73" t="s">
        <v>640</v>
      </c>
      <c r="N85" s="73" t="s">
        <v>726</v>
      </c>
      <c r="O85" t="s">
        <v>58</v>
      </c>
      <c r="P85" t="s">
        <v>58</v>
      </c>
      <c r="Q85" t="s">
        <v>403</v>
      </c>
      <c r="R85" t="s">
        <v>234</v>
      </c>
      <c r="S85" t="s">
        <v>213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68</v>
      </c>
      <c r="Z85" t="s">
        <v>405</v>
      </c>
      <c r="AA85" t="s">
        <v>406</v>
      </c>
      <c r="AB85" t="s">
        <v>102</v>
      </c>
      <c r="AC85" t="s">
        <v>68</v>
      </c>
      <c r="AD85"/>
      <c r="AE85"/>
      <c r="AF85" t="s">
        <v>72</v>
      </c>
      <c r="AG85" t="s">
        <v>235</v>
      </c>
      <c r="AH85" t="s">
        <v>74</v>
      </c>
      <c r="AI85" t="s">
        <v>75</v>
      </c>
      <c r="AJ85" t="s">
        <v>727</v>
      </c>
      <c r="AK85" t="s">
        <v>90</v>
      </c>
      <c r="AL85"/>
      <c r="AM85"/>
      <c r="AN85" t="s">
        <v>75</v>
      </c>
      <c r="AO85" t="s">
        <v>75</v>
      </c>
      <c r="AP85" t="s">
        <v>68</v>
      </c>
      <c r="AQ85" t="s">
        <v>75</v>
      </c>
      <c r="AR85" t="s">
        <v>105</v>
      </c>
    </row>
    <row r="86" spans="1:44" hidden="1" x14ac:dyDescent="0.15">
      <c r="A86" t="s">
        <v>46</v>
      </c>
      <c r="B86" t="s">
        <v>47</v>
      </c>
      <c r="C86" t="s">
        <v>48</v>
      </c>
      <c r="D86" t="s">
        <v>47</v>
      </c>
      <c r="E86" t="s">
        <v>394</v>
      </c>
      <c r="F86" t="s">
        <v>49</v>
      </c>
      <c r="G86" t="s">
        <v>395</v>
      </c>
      <c r="H86" t="s">
        <v>409</v>
      </c>
      <c r="I86" t="s">
        <v>715</v>
      </c>
      <c r="J86" t="s">
        <v>716</v>
      </c>
      <c r="K86" t="s">
        <v>717</v>
      </c>
      <c r="L86" t="s">
        <v>625</v>
      </c>
      <c r="M86" t="s">
        <v>718</v>
      </c>
      <c r="N86" t="s">
        <v>728</v>
      </c>
      <c r="O86" t="s">
        <v>58</v>
      </c>
      <c r="P86" t="s">
        <v>424</v>
      </c>
      <c r="Q86" t="s">
        <v>424</v>
      </c>
      <c r="R86" t="s">
        <v>234</v>
      </c>
      <c r="S86" t="s">
        <v>654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68</v>
      </c>
      <c r="Z86" t="s">
        <v>426</v>
      </c>
      <c r="AA86" t="s">
        <v>406</v>
      </c>
      <c r="AB86" t="s">
        <v>102</v>
      </c>
      <c r="AC86" t="s">
        <v>68</v>
      </c>
      <c r="AF86" t="s">
        <v>72</v>
      </c>
      <c r="AG86" t="s">
        <v>235</v>
      </c>
      <c r="AH86" t="s">
        <v>74</v>
      </c>
      <c r="AI86" t="s">
        <v>75</v>
      </c>
      <c r="AJ86" t="s">
        <v>75</v>
      </c>
      <c r="AK86" t="s">
        <v>90</v>
      </c>
      <c r="AN86" t="s">
        <v>75</v>
      </c>
      <c r="AO86" t="s">
        <v>75</v>
      </c>
      <c r="AP86" t="s">
        <v>68</v>
      </c>
      <c r="AQ86" t="s">
        <v>75</v>
      </c>
      <c r="AR86" t="s">
        <v>105</v>
      </c>
    </row>
    <row r="87" spans="1:44" s="69" customFormat="1" hidden="1" x14ac:dyDescent="0.15">
      <c r="A87" t="s">
        <v>46</v>
      </c>
      <c r="B87" t="s">
        <v>47</v>
      </c>
      <c r="C87" t="s">
        <v>48</v>
      </c>
      <c r="D87" t="s">
        <v>47</v>
      </c>
      <c r="E87" t="s">
        <v>47</v>
      </c>
      <c r="F87" t="s">
        <v>49</v>
      </c>
      <c r="G87" t="s">
        <v>395</v>
      </c>
      <c r="H87" t="s">
        <v>409</v>
      </c>
      <c r="I87" t="s">
        <v>729</v>
      </c>
      <c r="J87" t="s">
        <v>730</v>
      </c>
      <c r="K87" t="s">
        <v>731</v>
      </c>
      <c r="L87" t="s">
        <v>732</v>
      </c>
      <c r="M87" s="73" t="s">
        <v>47</v>
      </c>
      <c r="N87" s="73" t="s">
        <v>733</v>
      </c>
      <c r="O87" t="s">
        <v>58</v>
      </c>
      <c r="P87" t="s">
        <v>58</v>
      </c>
      <c r="Q87" t="s">
        <v>403</v>
      </c>
      <c r="R87" t="s">
        <v>234</v>
      </c>
      <c r="S87" t="s">
        <v>734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68</v>
      </c>
      <c r="Z87" t="s">
        <v>405</v>
      </c>
      <c r="AA87" t="s">
        <v>406</v>
      </c>
      <c r="AB87" t="s">
        <v>102</v>
      </c>
      <c r="AC87" t="s">
        <v>68</v>
      </c>
      <c r="AD87"/>
      <c r="AE87"/>
      <c r="AF87" t="s">
        <v>72</v>
      </c>
      <c r="AG87" t="s">
        <v>235</v>
      </c>
      <c r="AH87" t="s">
        <v>74</v>
      </c>
      <c r="AI87" t="s">
        <v>75</v>
      </c>
      <c r="AJ87" t="s">
        <v>75</v>
      </c>
      <c r="AK87" t="s">
        <v>90</v>
      </c>
      <c r="AL87"/>
      <c r="AM87"/>
      <c r="AN87" t="s">
        <v>75</v>
      </c>
      <c r="AO87" t="s">
        <v>75</v>
      </c>
      <c r="AP87" t="s">
        <v>68</v>
      </c>
      <c r="AQ87" t="s">
        <v>75</v>
      </c>
      <c r="AR87" t="s">
        <v>105</v>
      </c>
    </row>
    <row r="88" spans="1:44" hidden="1" x14ac:dyDescent="0.15">
      <c r="A88" t="s">
        <v>46</v>
      </c>
      <c r="B88" t="s">
        <v>47</v>
      </c>
      <c r="C88" t="s">
        <v>48</v>
      </c>
      <c r="D88" t="s">
        <v>47</v>
      </c>
      <c r="E88" t="s">
        <v>394</v>
      </c>
      <c r="F88" t="s">
        <v>49</v>
      </c>
      <c r="G88" t="s">
        <v>395</v>
      </c>
      <c r="H88" t="s">
        <v>409</v>
      </c>
      <c r="I88" t="s">
        <v>735</v>
      </c>
      <c r="J88" t="s">
        <v>736</v>
      </c>
      <c r="K88" t="s">
        <v>737</v>
      </c>
      <c r="L88" t="s">
        <v>625</v>
      </c>
      <c r="M88" t="s">
        <v>738</v>
      </c>
      <c r="N88" t="s">
        <v>739</v>
      </c>
      <c r="O88" t="s">
        <v>58</v>
      </c>
      <c r="P88" t="s">
        <v>58</v>
      </c>
      <c r="Q88" t="s">
        <v>434</v>
      </c>
      <c r="R88" t="s">
        <v>166</v>
      </c>
      <c r="S88" t="s">
        <v>740</v>
      </c>
      <c r="T88" t="s">
        <v>741</v>
      </c>
      <c r="U88" t="s">
        <v>742</v>
      </c>
      <c r="V88" t="s">
        <v>743</v>
      </c>
      <c r="W88" t="s">
        <v>744</v>
      </c>
      <c r="X88" t="s">
        <v>745</v>
      </c>
      <c r="Y88" s="74">
        <v>31685</v>
      </c>
      <c r="Z88" t="s">
        <v>405</v>
      </c>
      <c r="AA88" t="s">
        <v>406</v>
      </c>
      <c r="AB88" t="s">
        <v>102</v>
      </c>
      <c r="AC88" s="74">
        <v>31685</v>
      </c>
      <c r="AD88" s="74">
        <v>44197</v>
      </c>
      <c r="AE88" s="74">
        <v>44561</v>
      </c>
      <c r="AF88" t="s">
        <v>72</v>
      </c>
      <c r="AG88" t="s">
        <v>73</v>
      </c>
      <c r="AH88" t="s">
        <v>74</v>
      </c>
      <c r="AI88" t="s">
        <v>75</v>
      </c>
      <c r="AJ88" t="s">
        <v>75</v>
      </c>
      <c r="AK88" t="s">
        <v>104</v>
      </c>
      <c r="AN88" t="s">
        <v>746</v>
      </c>
      <c r="AO88" t="s">
        <v>747</v>
      </c>
      <c r="AP88" t="s">
        <v>68</v>
      </c>
      <c r="AQ88" t="s">
        <v>75</v>
      </c>
      <c r="AR88" t="s">
        <v>105</v>
      </c>
    </row>
    <row r="89" spans="1:44" hidden="1" x14ac:dyDescent="0.15">
      <c r="A89" t="s">
        <v>46</v>
      </c>
      <c r="B89" t="s">
        <v>47</v>
      </c>
      <c r="C89" t="s">
        <v>48</v>
      </c>
      <c r="D89" t="s">
        <v>47</v>
      </c>
      <c r="E89" t="s">
        <v>394</v>
      </c>
      <c r="F89" t="s">
        <v>49</v>
      </c>
      <c r="G89" t="s">
        <v>395</v>
      </c>
      <c r="H89" t="s">
        <v>409</v>
      </c>
      <c r="I89" t="s">
        <v>735</v>
      </c>
      <c r="J89" t="s">
        <v>736</v>
      </c>
      <c r="K89" t="s">
        <v>737</v>
      </c>
      <c r="L89" t="s">
        <v>625</v>
      </c>
      <c r="M89" t="s">
        <v>738</v>
      </c>
      <c r="N89" t="s">
        <v>748</v>
      </c>
      <c r="O89" t="s">
        <v>58</v>
      </c>
      <c r="P89" t="s">
        <v>58</v>
      </c>
      <c r="Q89" t="s">
        <v>403</v>
      </c>
      <c r="R89" t="s">
        <v>166</v>
      </c>
      <c r="S89" t="s">
        <v>749</v>
      </c>
      <c r="T89" t="s">
        <v>750</v>
      </c>
      <c r="U89" t="s">
        <v>751</v>
      </c>
      <c r="V89" t="s">
        <v>752</v>
      </c>
      <c r="W89" t="s">
        <v>753</v>
      </c>
      <c r="X89" t="s">
        <v>754</v>
      </c>
      <c r="Y89" s="74">
        <v>31901</v>
      </c>
      <c r="Z89" t="s">
        <v>420</v>
      </c>
      <c r="AA89" t="s">
        <v>406</v>
      </c>
      <c r="AB89" t="s">
        <v>102</v>
      </c>
      <c r="AC89" s="74">
        <v>20559</v>
      </c>
      <c r="AF89" t="s">
        <v>72</v>
      </c>
      <c r="AG89" t="s">
        <v>73</v>
      </c>
      <c r="AH89" t="s">
        <v>74</v>
      </c>
      <c r="AI89" t="s">
        <v>75</v>
      </c>
      <c r="AJ89" t="s">
        <v>75</v>
      </c>
      <c r="AK89" t="s">
        <v>104</v>
      </c>
      <c r="AN89" t="s">
        <v>53</v>
      </c>
      <c r="AO89" t="s">
        <v>53</v>
      </c>
      <c r="AP89" t="s">
        <v>68</v>
      </c>
      <c r="AQ89" t="s">
        <v>75</v>
      </c>
      <c r="AR89" t="s">
        <v>105</v>
      </c>
    </row>
    <row r="90" spans="1:44" s="70" customFormat="1" hidden="1" x14ac:dyDescent="0.15">
      <c r="A90" t="s">
        <v>46</v>
      </c>
      <c r="B90" t="s">
        <v>47</v>
      </c>
      <c r="C90" t="s">
        <v>48</v>
      </c>
      <c r="D90" t="s">
        <v>47</v>
      </c>
      <c r="E90" t="s">
        <v>47</v>
      </c>
      <c r="F90" t="s">
        <v>49</v>
      </c>
      <c r="G90" t="s">
        <v>395</v>
      </c>
      <c r="H90" t="s">
        <v>409</v>
      </c>
      <c r="I90" t="s">
        <v>729</v>
      </c>
      <c r="J90" t="s">
        <v>730</v>
      </c>
      <c r="K90" t="s">
        <v>731</v>
      </c>
      <c r="L90" t="s">
        <v>732</v>
      </c>
      <c r="M90" s="73" t="s">
        <v>47</v>
      </c>
      <c r="N90" s="73" t="s">
        <v>755</v>
      </c>
      <c r="O90" t="s">
        <v>58</v>
      </c>
      <c r="P90" t="s">
        <v>58</v>
      </c>
      <c r="Q90" t="s">
        <v>403</v>
      </c>
      <c r="R90" t="s">
        <v>234</v>
      </c>
      <c r="S90" t="s">
        <v>483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68</v>
      </c>
      <c r="Z90" t="s">
        <v>405</v>
      </c>
      <c r="AA90" t="s">
        <v>406</v>
      </c>
      <c r="AB90" t="s">
        <v>102</v>
      </c>
      <c r="AC90" t="s">
        <v>68</v>
      </c>
      <c r="AD90"/>
      <c r="AE90"/>
      <c r="AF90" t="s">
        <v>72</v>
      </c>
      <c r="AG90" t="s">
        <v>235</v>
      </c>
      <c r="AH90" t="s">
        <v>74</v>
      </c>
      <c r="AI90" t="s">
        <v>75</v>
      </c>
      <c r="AJ90" t="s">
        <v>75</v>
      </c>
      <c r="AK90" t="s">
        <v>90</v>
      </c>
      <c r="AL90"/>
      <c r="AM90"/>
      <c r="AN90" t="s">
        <v>75</v>
      </c>
      <c r="AO90" t="s">
        <v>75</v>
      </c>
      <c r="AP90" t="s">
        <v>68</v>
      </c>
      <c r="AQ90" t="s">
        <v>75</v>
      </c>
      <c r="AR90" t="s">
        <v>105</v>
      </c>
    </row>
    <row r="91" spans="1:44" hidden="1" x14ac:dyDescent="0.15">
      <c r="A91" t="s">
        <v>46</v>
      </c>
      <c r="B91" t="s">
        <v>47</v>
      </c>
      <c r="C91" t="s">
        <v>48</v>
      </c>
      <c r="D91" t="s">
        <v>47</v>
      </c>
      <c r="E91" t="s">
        <v>394</v>
      </c>
      <c r="F91" t="s">
        <v>49</v>
      </c>
      <c r="G91" t="s">
        <v>395</v>
      </c>
      <c r="H91" t="s">
        <v>409</v>
      </c>
      <c r="I91" t="s">
        <v>735</v>
      </c>
      <c r="J91" t="s">
        <v>736</v>
      </c>
      <c r="K91" t="s">
        <v>737</v>
      </c>
      <c r="L91" t="s">
        <v>625</v>
      </c>
      <c r="M91" t="s">
        <v>738</v>
      </c>
      <c r="N91" t="s">
        <v>756</v>
      </c>
      <c r="O91" t="s">
        <v>58</v>
      </c>
      <c r="P91" t="s">
        <v>424</v>
      </c>
      <c r="Q91" t="s">
        <v>424</v>
      </c>
      <c r="R91" t="s">
        <v>234</v>
      </c>
      <c r="S91" t="s">
        <v>757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68</v>
      </c>
      <c r="Z91" t="s">
        <v>426</v>
      </c>
      <c r="AA91" t="s">
        <v>406</v>
      </c>
      <c r="AB91" t="s">
        <v>102</v>
      </c>
      <c r="AC91" t="s">
        <v>68</v>
      </c>
      <c r="AF91" t="s">
        <v>72</v>
      </c>
      <c r="AG91" t="s">
        <v>235</v>
      </c>
      <c r="AH91" t="s">
        <v>74</v>
      </c>
      <c r="AI91" t="s">
        <v>75</v>
      </c>
      <c r="AJ91" t="s">
        <v>75</v>
      </c>
      <c r="AK91" t="s">
        <v>90</v>
      </c>
      <c r="AN91" t="s">
        <v>75</v>
      </c>
      <c r="AO91" t="s">
        <v>75</v>
      </c>
      <c r="AP91" t="s">
        <v>68</v>
      </c>
      <c r="AQ91" t="s">
        <v>75</v>
      </c>
      <c r="AR91" t="s">
        <v>105</v>
      </c>
    </row>
    <row r="92" spans="1:44" hidden="1" x14ac:dyDescent="0.15">
      <c r="A92" t="s">
        <v>46</v>
      </c>
      <c r="B92" t="s">
        <v>47</v>
      </c>
      <c r="C92" t="s">
        <v>48</v>
      </c>
      <c r="D92" t="s">
        <v>47</v>
      </c>
      <c r="E92" t="s">
        <v>394</v>
      </c>
      <c r="F92" t="s">
        <v>49</v>
      </c>
      <c r="G92" t="s">
        <v>395</v>
      </c>
      <c r="H92" t="s">
        <v>409</v>
      </c>
      <c r="I92" t="s">
        <v>735</v>
      </c>
      <c r="J92" t="s">
        <v>736</v>
      </c>
      <c r="K92" t="s">
        <v>737</v>
      </c>
      <c r="L92" t="s">
        <v>625</v>
      </c>
      <c r="M92" t="s">
        <v>738</v>
      </c>
      <c r="N92" t="s">
        <v>758</v>
      </c>
      <c r="O92" t="s">
        <v>58</v>
      </c>
      <c r="P92" t="s">
        <v>424</v>
      </c>
      <c r="Q92" t="s">
        <v>424</v>
      </c>
      <c r="R92" t="s">
        <v>234</v>
      </c>
      <c r="S92" t="s">
        <v>759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68</v>
      </c>
      <c r="Z92" t="s">
        <v>426</v>
      </c>
      <c r="AA92" t="s">
        <v>406</v>
      </c>
      <c r="AB92" t="s">
        <v>102</v>
      </c>
      <c r="AC92" t="s">
        <v>68</v>
      </c>
      <c r="AF92" t="s">
        <v>72</v>
      </c>
      <c r="AG92" t="s">
        <v>235</v>
      </c>
      <c r="AH92" t="s">
        <v>74</v>
      </c>
      <c r="AI92" t="s">
        <v>75</v>
      </c>
      <c r="AJ92" t="s">
        <v>75</v>
      </c>
      <c r="AK92" t="s">
        <v>90</v>
      </c>
      <c r="AN92" t="s">
        <v>75</v>
      </c>
      <c r="AO92" t="s">
        <v>75</v>
      </c>
      <c r="AP92" t="s">
        <v>68</v>
      </c>
      <c r="AQ92" t="s">
        <v>75</v>
      </c>
      <c r="AR92" t="s">
        <v>105</v>
      </c>
    </row>
    <row r="93" spans="1:44" hidden="1" x14ac:dyDescent="0.15">
      <c r="A93" t="s">
        <v>46</v>
      </c>
      <c r="B93" t="s">
        <v>47</v>
      </c>
      <c r="C93" t="s">
        <v>48</v>
      </c>
      <c r="D93" t="s">
        <v>47</v>
      </c>
      <c r="E93" t="s">
        <v>394</v>
      </c>
      <c r="F93" t="s">
        <v>49</v>
      </c>
      <c r="G93" t="s">
        <v>395</v>
      </c>
      <c r="H93" t="s">
        <v>409</v>
      </c>
      <c r="I93" t="s">
        <v>760</v>
      </c>
      <c r="J93" t="s">
        <v>761</v>
      </c>
      <c r="K93" t="s">
        <v>762</v>
      </c>
      <c r="L93" t="s">
        <v>625</v>
      </c>
      <c r="M93" t="s">
        <v>763</v>
      </c>
      <c r="N93" t="s">
        <v>764</v>
      </c>
      <c r="O93" t="s">
        <v>58</v>
      </c>
      <c r="P93" t="s">
        <v>58</v>
      </c>
      <c r="Q93" t="s">
        <v>434</v>
      </c>
      <c r="R93" t="s">
        <v>166</v>
      </c>
      <c r="S93" t="s">
        <v>765</v>
      </c>
      <c r="T93" t="s">
        <v>766</v>
      </c>
      <c r="U93" t="s">
        <v>767</v>
      </c>
      <c r="V93" t="s">
        <v>768</v>
      </c>
      <c r="W93" t="s">
        <v>769</v>
      </c>
      <c r="X93" t="s">
        <v>770</v>
      </c>
      <c r="Y93" s="74">
        <v>43524</v>
      </c>
      <c r="Z93" t="s">
        <v>405</v>
      </c>
      <c r="AA93" t="s">
        <v>406</v>
      </c>
      <c r="AB93" t="s">
        <v>102</v>
      </c>
      <c r="AC93" s="74">
        <v>29508</v>
      </c>
      <c r="AD93" s="74">
        <v>44197</v>
      </c>
      <c r="AE93" s="74">
        <v>44561</v>
      </c>
      <c r="AF93" t="s">
        <v>72</v>
      </c>
      <c r="AG93" t="s">
        <v>73</v>
      </c>
      <c r="AH93" t="s">
        <v>74</v>
      </c>
      <c r="AI93" t="s">
        <v>75</v>
      </c>
      <c r="AJ93" t="s">
        <v>75</v>
      </c>
      <c r="AK93" t="s">
        <v>90</v>
      </c>
      <c r="AN93" t="s">
        <v>75</v>
      </c>
      <c r="AO93" t="s">
        <v>75</v>
      </c>
      <c r="AP93" t="s">
        <v>68</v>
      </c>
      <c r="AQ93" t="s">
        <v>75</v>
      </c>
      <c r="AR93" t="s">
        <v>75</v>
      </c>
    </row>
    <row r="94" spans="1:44" hidden="1" x14ac:dyDescent="0.15">
      <c r="A94" t="s">
        <v>46</v>
      </c>
      <c r="B94" t="s">
        <v>47</v>
      </c>
      <c r="C94" t="s">
        <v>48</v>
      </c>
      <c r="D94" t="s">
        <v>47</v>
      </c>
      <c r="E94" t="s">
        <v>394</v>
      </c>
      <c r="F94" t="s">
        <v>49</v>
      </c>
      <c r="G94" t="s">
        <v>395</v>
      </c>
      <c r="H94" t="s">
        <v>409</v>
      </c>
      <c r="I94" t="s">
        <v>760</v>
      </c>
      <c r="J94" t="s">
        <v>761</v>
      </c>
      <c r="K94" t="s">
        <v>762</v>
      </c>
      <c r="L94" t="s">
        <v>625</v>
      </c>
      <c r="M94" t="s">
        <v>763</v>
      </c>
      <c r="N94" t="s">
        <v>771</v>
      </c>
      <c r="O94" t="s">
        <v>58</v>
      </c>
      <c r="P94" t="s">
        <v>58</v>
      </c>
      <c r="Q94" t="s">
        <v>403</v>
      </c>
      <c r="R94" t="s">
        <v>166</v>
      </c>
      <c r="S94" t="s">
        <v>772</v>
      </c>
      <c r="T94" t="s">
        <v>773</v>
      </c>
      <c r="U94" t="s">
        <v>774</v>
      </c>
      <c r="V94" t="s">
        <v>775</v>
      </c>
      <c r="W94" t="s">
        <v>776</v>
      </c>
      <c r="X94" t="s">
        <v>777</v>
      </c>
      <c r="Y94" s="74">
        <v>43840</v>
      </c>
      <c r="Z94" t="s">
        <v>405</v>
      </c>
      <c r="AA94" t="s">
        <v>406</v>
      </c>
      <c r="AB94" t="s">
        <v>102</v>
      </c>
      <c r="AC94" s="74">
        <v>30504</v>
      </c>
      <c r="AF94" t="s">
        <v>72</v>
      </c>
      <c r="AG94" t="s">
        <v>73</v>
      </c>
      <c r="AH94" t="s">
        <v>74</v>
      </c>
      <c r="AI94" t="s">
        <v>75</v>
      </c>
      <c r="AJ94" t="s">
        <v>75</v>
      </c>
      <c r="AK94" t="s">
        <v>90</v>
      </c>
      <c r="AN94" t="s">
        <v>75</v>
      </c>
      <c r="AO94" t="s">
        <v>75</v>
      </c>
      <c r="AP94" t="s">
        <v>68</v>
      </c>
      <c r="AQ94" t="s">
        <v>75</v>
      </c>
      <c r="AR94" t="s">
        <v>75</v>
      </c>
    </row>
    <row r="95" spans="1:44" s="69" customFormat="1" hidden="1" x14ac:dyDescent="0.15">
      <c r="A95" t="s">
        <v>46</v>
      </c>
      <c r="B95" t="s">
        <v>47</v>
      </c>
      <c r="C95" t="s">
        <v>48</v>
      </c>
      <c r="D95" t="s">
        <v>47</v>
      </c>
      <c r="E95" t="s">
        <v>47</v>
      </c>
      <c r="F95" t="s">
        <v>49</v>
      </c>
      <c r="G95" t="s">
        <v>395</v>
      </c>
      <c r="H95" t="s">
        <v>409</v>
      </c>
      <c r="I95" t="s">
        <v>729</v>
      </c>
      <c r="J95" t="s">
        <v>730</v>
      </c>
      <c r="K95" t="s">
        <v>731</v>
      </c>
      <c r="L95" t="s">
        <v>732</v>
      </c>
      <c r="M95" s="73" t="s">
        <v>47</v>
      </c>
      <c r="N95" s="73" t="s">
        <v>778</v>
      </c>
      <c r="O95" t="s">
        <v>58</v>
      </c>
      <c r="P95" t="s">
        <v>58</v>
      </c>
      <c r="Q95" t="s">
        <v>403</v>
      </c>
      <c r="R95" t="s">
        <v>234</v>
      </c>
      <c r="S95" t="s">
        <v>645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68</v>
      </c>
      <c r="Z95" t="s">
        <v>405</v>
      </c>
      <c r="AA95" t="s">
        <v>406</v>
      </c>
      <c r="AB95" t="s">
        <v>102</v>
      </c>
      <c r="AC95" t="s">
        <v>68</v>
      </c>
      <c r="AD95"/>
      <c r="AE95"/>
      <c r="AF95" t="s">
        <v>72</v>
      </c>
      <c r="AG95" t="s">
        <v>235</v>
      </c>
      <c r="AH95" t="s">
        <v>74</v>
      </c>
      <c r="AI95" t="s">
        <v>75</v>
      </c>
      <c r="AJ95" t="s">
        <v>75</v>
      </c>
      <c r="AK95" t="s">
        <v>90</v>
      </c>
      <c r="AL95"/>
      <c r="AM95"/>
      <c r="AN95" t="s">
        <v>75</v>
      </c>
      <c r="AO95" t="s">
        <v>75</v>
      </c>
      <c r="AP95" t="s">
        <v>68</v>
      </c>
      <c r="AQ95" t="s">
        <v>75</v>
      </c>
      <c r="AR95" t="s">
        <v>105</v>
      </c>
    </row>
    <row r="96" spans="1:44" s="69" customFormat="1" hidden="1" x14ac:dyDescent="0.15">
      <c r="A96" t="s">
        <v>46</v>
      </c>
      <c r="B96" t="s">
        <v>47</v>
      </c>
      <c r="C96" t="s">
        <v>48</v>
      </c>
      <c r="D96" t="s">
        <v>47</v>
      </c>
      <c r="E96" t="s">
        <v>503</v>
      </c>
      <c r="F96" t="s">
        <v>443</v>
      </c>
      <c r="G96" t="s">
        <v>395</v>
      </c>
      <c r="H96" t="s">
        <v>779</v>
      </c>
      <c r="I96" t="s">
        <v>780</v>
      </c>
      <c r="J96" t="s">
        <v>505</v>
      </c>
      <c r="K96" t="s">
        <v>781</v>
      </c>
      <c r="L96" t="s">
        <v>782</v>
      </c>
      <c r="M96" s="73" t="s">
        <v>783</v>
      </c>
      <c r="N96" s="73" t="s">
        <v>784</v>
      </c>
      <c r="O96" t="s">
        <v>58</v>
      </c>
      <c r="P96" t="s">
        <v>58</v>
      </c>
      <c r="Q96" t="s">
        <v>403</v>
      </c>
      <c r="R96" t="s">
        <v>234</v>
      </c>
      <c r="S96" t="s">
        <v>785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68</v>
      </c>
      <c r="Z96" t="s">
        <v>786</v>
      </c>
      <c r="AA96" t="s">
        <v>406</v>
      </c>
      <c r="AB96" t="s">
        <v>102</v>
      </c>
      <c r="AC96" t="s">
        <v>68</v>
      </c>
      <c r="AD96"/>
      <c r="AE96"/>
      <c r="AF96" t="s">
        <v>72</v>
      </c>
      <c r="AG96" t="s">
        <v>235</v>
      </c>
      <c r="AH96" t="s">
        <v>74</v>
      </c>
      <c r="AI96" t="s">
        <v>75</v>
      </c>
      <c r="AJ96" t="s">
        <v>787</v>
      </c>
      <c r="AK96" t="s">
        <v>90</v>
      </c>
      <c r="AL96"/>
      <c r="AM96"/>
      <c r="AN96" t="s">
        <v>75</v>
      </c>
      <c r="AO96" t="s">
        <v>75</v>
      </c>
      <c r="AP96" t="s">
        <v>68</v>
      </c>
      <c r="AQ96" t="s">
        <v>75</v>
      </c>
      <c r="AR96" t="s">
        <v>105</v>
      </c>
    </row>
    <row r="97" spans="1:44" hidden="1" x14ac:dyDescent="0.15">
      <c r="A97" t="s">
        <v>46</v>
      </c>
      <c r="B97" t="s">
        <v>47</v>
      </c>
      <c r="C97" t="s">
        <v>48</v>
      </c>
      <c r="D97" t="s">
        <v>47</v>
      </c>
      <c r="E97" t="s">
        <v>394</v>
      </c>
      <c r="F97" t="s">
        <v>49</v>
      </c>
      <c r="G97" t="s">
        <v>395</v>
      </c>
      <c r="H97" t="s">
        <v>409</v>
      </c>
      <c r="I97" t="s">
        <v>760</v>
      </c>
      <c r="J97" t="s">
        <v>761</v>
      </c>
      <c r="K97" t="s">
        <v>762</v>
      </c>
      <c r="L97" t="s">
        <v>625</v>
      </c>
      <c r="M97" t="s">
        <v>763</v>
      </c>
      <c r="N97" t="s">
        <v>788</v>
      </c>
      <c r="O97" t="s">
        <v>58</v>
      </c>
      <c r="P97" t="s">
        <v>58</v>
      </c>
      <c r="Q97" t="s">
        <v>403</v>
      </c>
      <c r="R97" t="s">
        <v>166</v>
      </c>
      <c r="S97" t="s">
        <v>789</v>
      </c>
      <c r="T97" t="s">
        <v>97</v>
      </c>
      <c r="U97" t="s">
        <v>98</v>
      </c>
      <c r="V97" t="s">
        <v>99</v>
      </c>
      <c r="W97" t="s">
        <v>100</v>
      </c>
      <c r="X97" t="s">
        <v>101</v>
      </c>
      <c r="Y97" s="74">
        <v>38047</v>
      </c>
      <c r="Z97" t="s">
        <v>88</v>
      </c>
      <c r="AA97" t="s">
        <v>406</v>
      </c>
      <c r="AB97" t="s">
        <v>790</v>
      </c>
      <c r="AC97" s="74">
        <v>22108</v>
      </c>
      <c r="AD97" s="74">
        <v>44197</v>
      </c>
      <c r="AE97" s="74">
        <v>44561</v>
      </c>
      <c r="AF97" t="s">
        <v>72</v>
      </c>
      <c r="AG97" t="s">
        <v>73</v>
      </c>
      <c r="AH97" t="s">
        <v>74</v>
      </c>
      <c r="AI97" t="s">
        <v>75</v>
      </c>
      <c r="AJ97" t="s">
        <v>75</v>
      </c>
      <c r="AK97" t="s">
        <v>104</v>
      </c>
      <c r="AN97" t="s">
        <v>53</v>
      </c>
      <c r="AO97" t="s">
        <v>53</v>
      </c>
      <c r="AP97" t="s">
        <v>68</v>
      </c>
      <c r="AQ97" t="s">
        <v>75</v>
      </c>
      <c r="AR97" t="s">
        <v>105</v>
      </c>
    </row>
    <row r="98" spans="1:44" s="69" customFormat="1" hidden="1" x14ac:dyDescent="0.15">
      <c r="A98" t="s">
        <v>46</v>
      </c>
      <c r="B98" t="s">
        <v>47</v>
      </c>
      <c r="C98" t="s">
        <v>48</v>
      </c>
      <c r="D98" t="s">
        <v>47</v>
      </c>
      <c r="E98" t="s">
        <v>47</v>
      </c>
      <c r="F98" t="s">
        <v>443</v>
      </c>
      <c r="G98" t="s">
        <v>395</v>
      </c>
      <c r="H98" t="s">
        <v>428</v>
      </c>
      <c r="I98" t="s">
        <v>791</v>
      </c>
      <c r="J98" t="s">
        <v>792</v>
      </c>
      <c r="K98" t="s">
        <v>793</v>
      </c>
      <c r="L98" t="s">
        <v>782</v>
      </c>
      <c r="M98" s="73" t="s">
        <v>794</v>
      </c>
      <c r="N98" s="73" t="s">
        <v>795</v>
      </c>
      <c r="O98" t="s">
        <v>58</v>
      </c>
      <c r="P98" t="s">
        <v>58</v>
      </c>
      <c r="Q98" t="s">
        <v>403</v>
      </c>
      <c r="R98" t="s">
        <v>234</v>
      </c>
      <c r="S98" t="s">
        <v>796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68</v>
      </c>
      <c r="Z98" t="s">
        <v>405</v>
      </c>
      <c r="AA98" t="s">
        <v>406</v>
      </c>
      <c r="AB98" t="s">
        <v>102</v>
      </c>
      <c r="AC98" t="s">
        <v>68</v>
      </c>
      <c r="AD98"/>
      <c r="AE98"/>
      <c r="AF98" t="s">
        <v>72</v>
      </c>
      <c r="AG98" t="s">
        <v>235</v>
      </c>
      <c r="AH98" t="s">
        <v>74</v>
      </c>
      <c r="AI98" t="s">
        <v>75</v>
      </c>
      <c r="AJ98" t="s">
        <v>797</v>
      </c>
      <c r="AK98" t="s">
        <v>90</v>
      </c>
      <c r="AL98"/>
      <c r="AM98"/>
      <c r="AN98" t="s">
        <v>75</v>
      </c>
      <c r="AO98" t="s">
        <v>75</v>
      </c>
      <c r="AP98" t="s">
        <v>68</v>
      </c>
      <c r="AQ98" t="s">
        <v>75</v>
      </c>
      <c r="AR98" t="s">
        <v>105</v>
      </c>
    </row>
    <row r="99" spans="1:44" s="69" customFormat="1" hidden="1" x14ac:dyDescent="0.15">
      <c r="A99" t="s">
        <v>46</v>
      </c>
      <c r="B99" t="s">
        <v>47</v>
      </c>
      <c r="C99" t="s">
        <v>48</v>
      </c>
      <c r="D99" t="s">
        <v>47</v>
      </c>
      <c r="E99" t="s">
        <v>47</v>
      </c>
      <c r="F99" t="s">
        <v>443</v>
      </c>
      <c r="G99" t="s">
        <v>395</v>
      </c>
      <c r="H99" t="s">
        <v>428</v>
      </c>
      <c r="I99" t="s">
        <v>791</v>
      </c>
      <c r="J99" t="s">
        <v>792</v>
      </c>
      <c r="K99" t="s">
        <v>793</v>
      </c>
      <c r="L99" t="s">
        <v>782</v>
      </c>
      <c r="M99" s="73" t="s">
        <v>794</v>
      </c>
      <c r="N99" s="73" t="s">
        <v>798</v>
      </c>
      <c r="O99" t="s">
        <v>58</v>
      </c>
      <c r="P99" t="s">
        <v>58</v>
      </c>
      <c r="Q99" t="s">
        <v>403</v>
      </c>
      <c r="R99" t="s">
        <v>234</v>
      </c>
      <c r="S99" t="s">
        <v>799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68</v>
      </c>
      <c r="Z99" t="s">
        <v>405</v>
      </c>
      <c r="AA99" t="s">
        <v>406</v>
      </c>
      <c r="AB99" t="s">
        <v>102</v>
      </c>
      <c r="AC99" t="s">
        <v>68</v>
      </c>
      <c r="AD99"/>
      <c r="AE99"/>
      <c r="AF99" t="s">
        <v>72</v>
      </c>
      <c r="AG99" t="s">
        <v>235</v>
      </c>
      <c r="AH99" t="s">
        <v>74</v>
      </c>
      <c r="AI99" t="s">
        <v>75</v>
      </c>
      <c r="AJ99" t="s">
        <v>800</v>
      </c>
      <c r="AK99" t="s">
        <v>90</v>
      </c>
      <c r="AL99"/>
      <c r="AM99"/>
      <c r="AN99" t="s">
        <v>75</v>
      </c>
      <c r="AO99" t="s">
        <v>75</v>
      </c>
      <c r="AP99" t="s">
        <v>68</v>
      </c>
      <c r="AQ99" t="s">
        <v>75</v>
      </c>
      <c r="AR99" t="s">
        <v>105</v>
      </c>
    </row>
    <row r="100" spans="1:44" s="69" customFormat="1" hidden="1" x14ac:dyDescent="0.15">
      <c r="A100" t="s">
        <v>46</v>
      </c>
      <c r="B100" t="s">
        <v>47</v>
      </c>
      <c r="C100" t="s">
        <v>48</v>
      </c>
      <c r="D100" t="s">
        <v>47</v>
      </c>
      <c r="E100" t="s">
        <v>407</v>
      </c>
      <c r="F100" t="s">
        <v>443</v>
      </c>
      <c r="G100" t="s">
        <v>395</v>
      </c>
      <c r="H100" t="s">
        <v>428</v>
      </c>
      <c r="I100" t="s">
        <v>801</v>
      </c>
      <c r="J100" t="s">
        <v>526</v>
      </c>
      <c r="K100" t="s">
        <v>802</v>
      </c>
      <c r="L100" t="s">
        <v>782</v>
      </c>
      <c r="M100" s="73" t="s">
        <v>803</v>
      </c>
      <c r="N100" s="73" t="s">
        <v>804</v>
      </c>
      <c r="O100" t="s">
        <v>58</v>
      </c>
      <c r="P100" t="s">
        <v>58</v>
      </c>
      <c r="Q100" t="s">
        <v>403</v>
      </c>
      <c r="R100" t="s">
        <v>234</v>
      </c>
      <c r="S100" t="s">
        <v>805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68</v>
      </c>
      <c r="Z100" t="s">
        <v>405</v>
      </c>
      <c r="AA100" t="s">
        <v>406</v>
      </c>
      <c r="AB100" t="s">
        <v>102</v>
      </c>
      <c r="AC100" t="s">
        <v>68</v>
      </c>
      <c r="AD100"/>
      <c r="AE100"/>
      <c r="AF100" t="s">
        <v>72</v>
      </c>
      <c r="AG100" t="s">
        <v>235</v>
      </c>
      <c r="AH100" t="s">
        <v>74</v>
      </c>
      <c r="AI100" t="s">
        <v>75</v>
      </c>
      <c r="AJ100" t="s">
        <v>806</v>
      </c>
      <c r="AK100" t="s">
        <v>90</v>
      </c>
      <c r="AL100"/>
      <c r="AM100"/>
      <c r="AN100" t="s">
        <v>75</v>
      </c>
      <c r="AO100" t="s">
        <v>75</v>
      </c>
      <c r="AP100" t="s">
        <v>68</v>
      </c>
      <c r="AQ100" t="s">
        <v>75</v>
      </c>
      <c r="AR100" t="s">
        <v>105</v>
      </c>
    </row>
    <row r="101" spans="1:44" hidden="1" x14ac:dyDescent="0.15">
      <c r="A101" t="s">
        <v>46</v>
      </c>
      <c r="B101" t="s">
        <v>47</v>
      </c>
      <c r="C101" t="s">
        <v>48</v>
      </c>
      <c r="D101" t="s">
        <v>47</v>
      </c>
      <c r="E101" t="s">
        <v>394</v>
      </c>
      <c r="F101" t="s">
        <v>49</v>
      </c>
      <c r="G101" t="s">
        <v>395</v>
      </c>
      <c r="H101" t="s">
        <v>409</v>
      </c>
      <c r="I101" t="s">
        <v>760</v>
      </c>
      <c r="J101" t="s">
        <v>761</v>
      </c>
      <c r="K101" t="s">
        <v>762</v>
      </c>
      <c r="L101" t="s">
        <v>625</v>
      </c>
      <c r="M101" t="s">
        <v>763</v>
      </c>
      <c r="N101" t="s">
        <v>807</v>
      </c>
      <c r="O101" t="s">
        <v>58</v>
      </c>
      <c r="P101" t="s">
        <v>424</v>
      </c>
      <c r="Q101" t="s">
        <v>424</v>
      </c>
      <c r="R101" t="s">
        <v>234</v>
      </c>
      <c r="S101" t="s">
        <v>808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68</v>
      </c>
      <c r="Z101" t="s">
        <v>426</v>
      </c>
      <c r="AA101" t="s">
        <v>406</v>
      </c>
      <c r="AB101" t="s">
        <v>102</v>
      </c>
      <c r="AC101" t="s">
        <v>68</v>
      </c>
      <c r="AF101" t="s">
        <v>72</v>
      </c>
      <c r="AG101" t="s">
        <v>235</v>
      </c>
      <c r="AH101" t="s">
        <v>74</v>
      </c>
      <c r="AI101" t="s">
        <v>75</v>
      </c>
      <c r="AJ101" t="s">
        <v>75</v>
      </c>
      <c r="AK101" t="s">
        <v>90</v>
      </c>
      <c r="AN101" t="s">
        <v>75</v>
      </c>
      <c r="AO101" t="s">
        <v>75</v>
      </c>
      <c r="AP101" t="s">
        <v>68</v>
      </c>
      <c r="AQ101" t="s">
        <v>75</v>
      </c>
      <c r="AR101" t="s">
        <v>105</v>
      </c>
    </row>
    <row r="102" spans="1:44" hidden="1" x14ac:dyDescent="0.15">
      <c r="A102" t="s">
        <v>46</v>
      </c>
      <c r="B102" t="s">
        <v>47</v>
      </c>
      <c r="C102" t="s">
        <v>48</v>
      </c>
      <c r="D102" t="s">
        <v>47</v>
      </c>
      <c r="E102" t="s">
        <v>394</v>
      </c>
      <c r="F102" t="s">
        <v>49</v>
      </c>
      <c r="G102" t="s">
        <v>395</v>
      </c>
      <c r="H102" t="s">
        <v>409</v>
      </c>
      <c r="I102" t="s">
        <v>760</v>
      </c>
      <c r="J102" t="s">
        <v>761</v>
      </c>
      <c r="K102" t="s">
        <v>762</v>
      </c>
      <c r="L102" t="s">
        <v>625</v>
      </c>
      <c r="M102" t="s">
        <v>763</v>
      </c>
      <c r="N102" t="s">
        <v>809</v>
      </c>
      <c r="O102" t="s">
        <v>58</v>
      </c>
      <c r="P102" t="s">
        <v>424</v>
      </c>
      <c r="Q102" t="s">
        <v>424</v>
      </c>
      <c r="R102" t="s">
        <v>166</v>
      </c>
      <c r="S102" t="s">
        <v>167</v>
      </c>
      <c r="T102" t="s">
        <v>810</v>
      </c>
      <c r="U102" t="s">
        <v>811</v>
      </c>
      <c r="V102" t="s">
        <v>812</v>
      </c>
      <c r="W102" t="s">
        <v>813</v>
      </c>
      <c r="X102" t="s">
        <v>814</v>
      </c>
      <c r="Y102" s="74">
        <v>40543</v>
      </c>
      <c r="Z102" t="s">
        <v>75</v>
      </c>
      <c r="AA102" t="s">
        <v>406</v>
      </c>
      <c r="AB102" t="s">
        <v>102</v>
      </c>
      <c r="AC102" s="74">
        <v>25676</v>
      </c>
      <c r="AF102" t="s">
        <v>72</v>
      </c>
      <c r="AG102" t="s">
        <v>660</v>
      </c>
      <c r="AH102" t="s">
        <v>74</v>
      </c>
      <c r="AI102" t="s">
        <v>75</v>
      </c>
      <c r="AJ102" t="s">
        <v>75</v>
      </c>
      <c r="AK102" t="s">
        <v>104</v>
      </c>
      <c r="AN102" t="s">
        <v>815</v>
      </c>
      <c r="AO102" t="s">
        <v>816</v>
      </c>
      <c r="AP102" t="s">
        <v>68</v>
      </c>
      <c r="AQ102" t="s">
        <v>75</v>
      </c>
      <c r="AR102" t="s">
        <v>105</v>
      </c>
    </row>
    <row r="103" spans="1:44" hidden="1" x14ac:dyDescent="0.15">
      <c r="A103" t="s">
        <v>46</v>
      </c>
      <c r="B103" t="s">
        <v>47</v>
      </c>
      <c r="C103" t="s">
        <v>48</v>
      </c>
      <c r="D103" t="s">
        <v>47</v>
      </c>
      <c r="E103" t="s">
        <v>394</v>
      </c>
      <c r="F103" t="s">
        <v>49</v>
      </c>
      <c r="G103" t="s">
        <v>395</v>
      </c>
      <c r="H103" t="s">
        <v>409</v>
      </c>
      <c r="I103" t="s">
        <v>760</v>
      </c>
      <c r="J103" t="s">
        <v>761</v>
      </c>
      <c r="K103" t="s">
        <v>762</v>
      </c>
      <c r="L103" t="s">
        <v>625</v>
      </c>
      <c r="M103" t="s">
        <v>763</v>
      </c>
      <c r="N103" t="s">
        <v>817</v>
      </c>
      <c r="O103" t="s">
        <v>58</v>
      </c>
      <c r="P103" t="s">
        <v>424</v>
      </c>
      <c r="Q103" t="s">
        <v>424</v>
      </c>
      <c r="R103" t="s">
        <v>234</v>
      </c>
      <c r="S103" t="s">
        <v>818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68</v>
      </c>
      <c r="Z103" t="s">
        <v>426</v>
      </c>
      <c r="AA103" t="s">
        <v>406</v>
      </c>
      <c r="AB103" t="s">
        <v>102</v>
      </c>
      <c r="AC103" t="s">
        <v>68</v>
      </c>
      <c r="AF103" t="s">
        <v>72</v>
      </c>
      <c r="AG103" t="s">
        <v>235</v>
      </c>
      <c r="AH103" t="s">
        <v>74</v>
      </c>
      <c r="AI103" t="s">
        <v>75</v>
      </c>
      <c r="AJ103" t="s">
        <v>75</v>
      </c>
      <c r="AK103" t="s">
        <v>90</v>
      </c>
      <c r="AN103" t="s">
        <v>75</v>
      </c>
      <c r="AO103" t="s">
        <v>75</v>
      </c>
      <c r="AP103" t="s">
        <v>68</v>
      </c>
      <c r="AQ103" t="s">
        <v>75</v>
      </c>
      <c r="AR103" t="s">
        <v>105</v>
      </c>
    </row>
    <row r="104" spans="1:44" s="69" customFormat="1" hidden="1" x14ac:dyDescent="0.15">
      <c r="A104" t="s">
        <v>46</v>
      </c>
      <c r="B104" t="s">
        <v>47</v>
      </c>
      <c r="C104" t="s">
        <v>48</v>
      </c>
      <c r="D104" t="s">
        <v>47</v>
      </c>
      <c r="E104" t="s">
        <v>407</v>
      </c>
      <c r="F104" t="s">
        <v>443</v>
      </c>
      <c r="G104" t="s">
        <v>395</v>
      </c>
      <c r="H104" t="s">
        <v>428</v>
      </c>
      <c r="I104" t="s">
        <v>801</v>
      </c>
      <c r="J104" t="s">
        <v>526</v>
      </c>
      <c r="K104" t="s">
        <v>802</v>
      </c>
      <c r="L104" t="s">
        <v>782</v>
      </c>
      <c r="M104" s="73" t="s">
        <v>803</v>
      </c>
      <c r="N104" s="73" t="s">
        <v>819</v>
      </c>
      <c r="O104" t="s">
        <v>58</v>
      </c>
      <c r="P104" t="s">
        <v>58</v>
      </c>
      <c r="Q104" t="s">
        <v>403</v>
      </c>
      <c r="R104" t="s">
        <v>234</v>
      </c>
      <c r="S104" t="s">
        <v>820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68</v>
      </c>
      <c r="Z104" t="s">
        <v>405</v>
      </c>
      <c r="AA104" t="s">
        <v>406</v>
      </c>
      <c r="AB104" t="s">
        <v>102</v>
      </c>
      <c r="AC104" t="s">
        <v>68</v>
      </c>
      <c r="AD104"/>
      <c r="AE104"/>
      <c r="AF104" t="s">
        <v>72</v>
      </c>
      <c r="AG104" t="s">
        <v>235</v>
      </c>
      <c r="AH104" t="s">
        <v>74</v>
      </c>
      <c r="AI104" t="s">
        <v>75</v>
      </c>
      <c r="AJ104" t="s">
        <v>821</v>
      </c>
      <c r="AK104" t="s">
        <v>90</v>
      </c>
      <c r="AL104"/>
      <c r="AM104"/>
      <c r="AN104" t="s">
        <v>75</v>
      </c>
      <c r="AO104" t="s">
        <v>75</v>
      </c>
      <c r="AP104" t="s">
        <v>68</v>
      </c>
      <c r="AQ104" t="s">
        <v>75</v>
      </c>
      <c r="AR104" t="s">
        <v>105</v>
      </c>
    </row>
    <row r="105" spans="1:44" hidden="1" x14ac:dyDescent="0.15">
      <c r="A105" t="s">
        <v>46</v>
      </c>
      <c r="B105" t="s">
        <v>47</v>
      </c>
      <c r="C105" t="s">
        <v>48</v>
      </c>
      <c r="D105" t="s">
        <v>47</v>
      </c>
      <c r="E105" t="s">
        <v>394</v>
      </c>
      <c r="F105" t="s">
        <v>49</v>
      </c>
      <c r="G105" t="s">
        <v>395</v>
      </c>
      <c r="H105" t="s">
        <v>822</v>
      </c>
      <c r="I105" t="s">
        <v>823</v>
      </c>
      <c r="J105" t="s">
        <v>53</v>
      </c>
      <c r="K105" t="s">
        <v>824</v>
      </c>
      <c r="L105" t="s">
        <v>625</v>
      </c>
      <c r="M105" t="s">
        <v>825</v>
      </c>
      <c r="N105" t="s">
        <v>826</v>
      </c>
      <c r="O105" t="s">
        <v>58</v>
      </c>
      <c r="P105" t="s">
        <v>58</v>
      </c>
      <c r="Q105" t="s">
        <v>434</v>
      </c>
      <c r="R105" t="s">
        <v>166</v>
      </c>
      <c r="S105" t="s">
        <v>654</v>
      </c>
      <c r="T105" t="s">
        <v>827</v>
      </c>
      <c r="U105" t="s">
        <v>828</v>
      </c>
      <c r="V105" t="s">
        <v>154</v>
      </c>
      <c r="W105" t="s">
        <v>829</v>
      </c>
      <c r="X105" t="s">
        <v>830</v>
      </c>
      <c r="Y105" s="74">
        <v>39661</v>
      </c>
      <c r="Z105" t="s">
        <v>127</v>
      </c>
      <c r="AA105" t="s">
        <v>406</v>
      </c>
      <c r="AB105" t="s">
        <v>102</v>
      </c>
      <c r="AC105" s="74">
        <v>28311</v>
      </c>
      <c r="AD105" s="74">
        <v>44197</v>
      </c>
      <c r="AE105" s="74">
        <v>44561</v>
      </c>
      <c r="AF105" t="s">
        <v>72</v>
      </c>
      <c r="AG105" t="s">
        <v>73</v>
      </c>
      <c r="AH105" t="s">
        <v>74</v>
      </c>
      <c r="AI105" t="s">
        <v>75</v>
      </c>
      <c r="AJ105" t="s">
        <v>75</v>
      </c>
      <c r="AK105" t="s">
        <v>104</v>
      </c>
      <c r="AN105" t="s">
        <v>53</v>
      </c>
      <c r="AO105" t="s">
        <v>129</v>
      </c>
      <c r="AP105" t="s">
        <v>68</v>
      </c>
      <c r="AQ105" t="s">
        <v>75</v>
      </c>
      <c r="AR105" t="s">
        <v>105</v>
      </c>
    </row>
    <row r="106" spans="1:44" hidden="1" x14ac:dyDescent="0.15">
      <c r="A106" t="s">
        <v>46</v>
      </c>
      <c r="B106" t="s">
        <v>47</v>
      </c>
      <c r="C106" t="s">
        <v>48</v>
      </c>
      <c r="D106" t="s">
        <v>47</v>
      </c>
      <c r="E106" t="s">
        <v>394</v>
      </c>
      <c r="F106" t="s">
        <v>49</v>
      </c>
      <c r="G106" t="s">
        <v>395</v>
      </c>
      <c r="H106" t="s">
        <v>822</v>
      </c>
      <c r="I106" t="s">
        <v>823</v>
      </c>
      <c r="J106" t="s">
        <v>53</v>
      </c>
      <c r="K106" t="s">
        <v>824</v>
      </c>
      <c r="L106" t="s">
        <v>625</v>
      </c>
      <c r="M106" t="s">
        <v>825</v>
      </c>
      <c r="N106" t="s">
        <v>831</v>
      </c>
      <c r="O106" t="s">
        <v>58</v>
      </c>
      <c r="P106" t="s">
        <v>58</v>
      </c>
      <c r="Q106" t="s">
        <v>403</v>
      </c>
      <c r="R106" t="s">
        <v>166</v>
      </c>
      <c r="S106" t="s">
        <v>832</v>
      </c>
      <c r="T106" t="s">
        <v>833</v>
      </c>
      <c r="U106" t="s">
        <v>834</v>
      </c>
      <c r="V106" t="s">
        <v>343</v>
      </c>
      <c r="W106" t="s">
        <v>226</v>
      </c>
      <c r="X106" t="s">
        <v>835</v>
      </c>
      <c r="Y106" s="74">
        <v>32664</v>
      </c>
      <c r="Z106" t="s">
        <v>127</v>
      </c>
      <c r="AA106" t="s">
        <v>406</v>
      </c>
      <c r="AB106" t="s">
        <v>102</v>
      </c>
      <c r="AC106" s="74">
        <v>24887</v>
      </c>
      <c r="AF106" t="s">
        <v>72</v>
      </c>
      <c r="AG106" t="s">
        <v>73</v>
      </c>
      <c r="AH106" t="s">
        <v>74</v>
      </c>
      <c r="AI106" t="s">
        <v>75</v>
      </c>
      <c r="AJ106" t="s">
        <v>75</v>
      </c>
      <c r="AK106" t="s">
        <v>90</v>
      </c>
      <c r="AN106" t="s">
        <v>53</v>
      </c>
      <c r="AO106" t="s">
        <v>53</v>
      </c>
      <c r="AP106" t="s">
        <v>68</v>
      </c>
      <c r="AQ106" t="s">
        <v>75</v>
      </c>
      <c r="AR106" t="s">
        <v>105</v>
      </c>
    </row>
    <row r="107" spans="1:44" s="69" customFormat="1" x14ac:dyDescent="0.15">
      <c r="A107" t="s">
        <v>46</v>
      </c>
      <c r="B107" t="s">
        <v>47</v>
      </c>
      <c r="C107" t="s">
        <v>48</v>
      </c>
      <c r="D107" t="s">
        <v>47</v>
      </c>
      <c r="E107" t="s">
        <v>394</v>
      </c>
      <c r="F107" t="s">
        <v>443</v>
      </c>
      <c r="G107" t="s">
        <v>395</v>
      </c>
      <c r="H107" t="s">
        <v>836</v>
      </c>
      <c r="I107" t="s">
        <v>837</v>
      </c>
      <c r="J107" t="s">
        <v>533</v>
      </c>
      <c r="K107" t="s">
        <v>838</v>
      </c>
      <c r="L107" t="s">
        <v>782</v>
      </c>
      <c r="M107" s="73" t="s">
        <v>839</v>
      </c>
      <c r="N107" s="75">
        <v>101131211322</v>
      </c>
      <c r="O107" t="s">
        <v>58</v>
      </c>
      <c r="P107" t="s">
        <v>58</v>
      </c>
      <c r="Q107" t="s">
        <v>403</v>
      </c>
      <c r="R107" t="s">
        <v>234</v>
      </c>
      <c r="S107" t="s">
        <v>840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68</v>
      </c>
      <c r="Z107" t="s">
        <v>405</v>
      </c>
      <c r="AA107" t="s">
        <v>406</v>
      </c>
      <c r="AB107" t="s">
        <v>102</v>
      </c>
      <c r="AC107" t="s">
        <v>68</v>
      </c>
      <c r="AD107"/>
      <c r="AE107"/>
      <c r="AF107" t="s">
        <v>72</v>
      </c>
      <c r="AG107" t="s">
        <v>235</v>
      </c>
      <c r="AH107" t="s">
        <v>74</v>
      </c>
      <c r="AI107" t="s">
        <v>75</v>
      </c>
      <c r="AJ107" t="s">
        <v>75</v>
      </c>
      <c r="AK107" t="s">
        <v>90</v>
      </c>
      <c r="AL107"/>
      <c r="AM107"/>
      <c r="AN107" t="s">
        <v>75</v>
      </c>
      <c r="AO107" t="s">
        <v>75</v>
      </c>
      <c r="AP107" t="s">
        <v>68</v>
      </c>
      <c r="AQ107" t="s">
        <v>75</v>
      </c>
      <c r="AR107" t="s">
        <v>105</v>
      </c>
    </row>
    <row r="108" spans="1:44" hidden="1" x14ac:dyDescent="0.15">
      <c r="A108" t="s">
        <v>46</v>
      </c>
      <c r="B108" t="s">
        <v>47</v>
      </c>
      <c r="C108" t="s">
        <v>48</v>
      </c>
      <c r="D108" t="s">
        <v>47</v>
      </c>
      <c r="E108" t="s">
        <v>394</v>
      </c>
      <c r="F108" t="s">
        <v>49</v>
      </c>
      <c r="G108" t="s">
        <v>395</v>
      </c>
      <c r="H108" t="s">
        <v>822</v>
      </c>
      <c r="I108" t="s">
        <v>823</v>
      </c>
      <c r="J108" t="s">
        <v>53</v>
      </c>
      <c r="K108" t="s">
        <v>824</v>
      </c>
      <c r="L108" t="s">
        <v>625</v>
      </c>
      <c r="M108" t="s">
        <v>825</v>
      </c>
      <c r="N108" t="s">
        <v>841</v>
      </c>
      <c r="O108" t="s">
        <v>58</v>
      </c>
      <c r="P108" t="s">
        <v>424</v>
      </c>
      <c r="Q108" t="s">
        <v>424</v>
      </c>
      <c r="R108" t="s">
        <v>234</v>
      </c>
      <c r="S108" t="s">
        <v>570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68</v>
      </c>
      <c r="Z108" t="s">
        <v>426</v>
      </c>
      <c r="AA108" t="s">
        <v>406</v>
      </c>
      <c r="AB108" t="s">
        <v>102</v>
      </c>
      <c r="AC108" t="s">
        <v>68</v>
      </c>
      <c r="AF108" t="s">
        <v>72</v>
      </c>
      <c r="AG108" t="s">
        <v>235</v>
      </c>
      <c r="AH108" t="s">
        <v>74</v>
      </c>
      <c r="AI108" t="s">
        <v>75</v>
      </c>
      <c r="AJ108" t="s">
        <v>75</v>
      </c>
      <c r="AK108" t="s">
        <v>90</v>
      </c>
      <c r="AN108" t="s">
        <v>75</v>
      </c>
      <c r="AO108" t="s">
        <v>75</v>
      </c>
      <c r="AP108" t="s">
        <v>68</v>
      </c>
      <c r="AQ108" t="s">
        <v>75</v>
      </c>
      <c r="AR108" t="s">
        <v>105</v>
      </c>
    </row>
    <row r="109" spans="1:44" hidden="1" x14ac:dyDescent="0.15">
      <c r="A109" t="s">
        <v>46</v>
      </c>
      <c r="B109" t="s">
        <v>47</v>
      </c>
      <c r="C109" t="s">
        <v>48</v>
      </c>
      <c r="D109" t="s">
        <v>47</v>
      </c>
      <c r="E109" t="s">
        <v>394</v>
      </c>
      <c r="F109" t="s">
        <v>49</v>
      </c>
      <c r="G109" t="s">
        <v>395</v>
      </c>
      <c r="H109" t="s">
        <v>822</v>
      </c>
      <c r="I109" t="s">
        <v>823</v>
      </c>
      <c r="J109" t="s">
        <v>53</v>
      </c>
      <c r="K109" t="s">
        <v>824</v>
      </c>
      <c r="L109" t="s">
        <v>625</v>
      </c>
      <c r="M109" t="s">
        <v>825</v>
      </c>
      <c r="N109" t="s">
        <v>842</v>
      </c>
      <c r="O109" t="s">
        <v>58</v>
      </c>
      <c r="P109" t="s">
        <v>424</v>
      </c>
      <c r="Q109" t="s">
        <v>424</v>
      </c>
      <c r="R109" t="s">
        <v>166</v>
      </c>
      <c r="S109" t="s">
        <v>843</v>
      </c>
      <c r="T109" t="s">
        <v>844</v>
      </c>
      <c r="U109" t="s">
        <v>845</v>
      </c>
      <c r="V109" t="s">
        <v>226</v>
      </c>
      <c r="W109" t="s">
        <v>846</v>
      </c>
      <c r="X109" t="s">
        <v>847</v>
      </c>
      <c r="Y109" t="s">
        <v>68</v>
      </c>
      <c r="Z109" t="s">
        <v>75</v>
      </c>
      <c r="AA109" t="s">
        <v>406</v>
      </c>
      <c r="AB109" t="s">
        <v>102</v>
      </c>
      <c r="AC109" s="74">
        <v>22358</v>
      </c>
      <c r="AF109" t="s">
        <v>72</v>
      </c>
      <c r="AG109" t="s">
        <v>660</v>
      </c>
      <c r="AH109" t="s">
        <v>74</v>
      </c>
      <c r="AI109" t="s">
        <v>75</v>
      </c>
      <c r="AJ109" t="s">
        <v>75</v>
      </c>
      <c r="AK109" t="s">
        <v>104</v>
      </c>
      <c r="AL109" t="s">
        <v>848</v>
      </c>
      <c r="AM109" t="s">
        <v>207</v>
      </c>
      <c r="AN109" t="s">
        <v>849</v>
      </c>
      <c r="AO109" t="s">
        <v>129</v>
      </c>
      <c r="AP109" t="s">
        <v>68</v>
      </c>
      <c r="AQ109" t="s">
        <v>75</v>
      </c>
      <c r="AR109" t="s">
        <v>850</v>
      </c>
    </row>
    <row r="110" spans="1:44" hidden="1" x14ac:dyDescent="0.15">
      <c r="A110" t="s">
        <v>46</v>
      </c>
      <c r="B110" t="s">
        <v>47</v>
      </c>
      <c r="C110" t="s">
        <v>48</v>
      </c>
      <c r="D110" t="s">
        <v>47</v>
      </c>
      <c r="E110" t="s">
        <v>394</v>
      </c>
      <c r="F110" t="s">
        <v>49</v>
      </c>
      <c r="G110" t="s">
        <v>395</v>
      </c>
      <c r="H110" t="s">
        <v>822</v>
      </c>
      <c r="I110" t="s">
        <v>823</v>
      </c>
      <c r="J110" t="s">
        <v>53</v>
      </c>
      <c r="K110" t="s">
        <v>824</v>
      </c>
      <c r="L110" t="s">
        <v>625</v>
      </c>
      <c r="M110" t="s">
        <v>825</v>
      </c>
      <c r="N110" t="s">
        <v>851</v>
      </c>
      <c r="O110" t="s">
        <v>163</v>
      </c>
      <c r="P110" t="s">
        <v>375</v>
      </c>
      <c r="Q110" t="s">
        <v>376</v>
      </c>
      <c r="R110" t="s">
        <v>222</v>
      </c>
      <c r="S110" t="s">
        <v>852</v>
      </c>
      <c r="T110" t="s">
        <v>853</v>
      </c>
      <c r="U110" t="s">
        <v>854</v>
      </c>
      <c r="V110" t="s">
        <v>242</v>
      </c>
      <c r="W110" t="s">
        <v>855</v>
      </c>
      <c r="X110" t="s">
        <v>856</v>
      </c>
      <c r="Y110" t="s">
        <v>68</v>
      </c>
      <c r="Z110" t="s">
        <v>381</v>
      </c>
      <c r="AA110" t="s">
        <v>70</v>
      </c>
      <c r="AB110" t="s">
        <v>102</v>
      </c>
      <c r="AC110" s="74">
        <v>33270</v>
      </c>
      <c r="AD110" s="74">
        <v>44197</v>
      </c>
      <c r="AE110" s="74">
        <v>44561</v>
      </c>
      <c r="AF110" t="s">
        <v>72</v>
      </c>
      <c r="AG110" t="s">
        <v>174</v>
      </c>
      <c r="AH110" t="s">
        <v>74</v>
      </c>
      <c r="AI110" t="s">
        <v>75</v>
      </c>
      <c r="AJ110" t="s">
        <v>75</v>
      </c>
      <c r="AK110" t="s">
        <v>313</v>
      </c>
      <c r="AL110" t="s">
        <v>228</v>
      </c>
      <c r="AM110" t="s">
        <v>75</v>
      </c>
      <c r="AN110" t="s">
        <v>857</v>
      </c>
      <c r="AO110" t="s">
        <v>858</v>
      </c>
      <c r="AP110" s="74">
        <v>44195</v>
      </c>
      <c r="AQ110" t="s">
        <v>859</v>
      </c>
      <c r="AR110" t="s">
        <v>860</v>
      </c>
    </row>
    <row r="111" spans="1:44" hidden="1" x14ac:dyDescent="0.15">
      <c r="A111" t="s">
        <v>46</v>
      </c>
      <c r="B111" t="s">
        <v>47</v>
      </c>
      <c r="C111" t="s">
        <v>48</v>
      </c>
      <c r="D111" t="s">
        <v>47</v>
      </c>
      <c r="E111" t="s">
        <v>394</v>
      </c>
      <c r="F111" t="s">
        <v>49</v>
      </c>
      <c r="G111" t="s">
        <v>395</v>
      </c>
      <c r="H111" t="s">
        <v>396</v>
      </c>
      <c r="I111" t="s">
        <v>861</v>
      </c>
      <c r="J111" t="s">
        <v>862</v>
      </c>
      <c r="K111" t="s">
        <v>863</v>
      </c>
      <c r="L111" t="s">
        <v>625</v>
      </c>
      <c r="M111" t="s">
        <v>864</v>
      </c>
      <c r="N111" t="s">
        <v>865</v>
      </c>
      <c r="O111" t="s">
        <v>58</v>
      </c>
      <c r="P111" t="s">
        <v>58</v>
      </c>
      <c r="Q111" t="s">
        <v>403</v>
      </c>
      <c r="R111" t="s">
        <v>166</v>
      </c>
      <c r="S111" t="s">
        <v>415</v>
      </c>
      <c r="T111" t="s">
        <v>866</v>
      </c>
      <c r="U111" t="s">
        <v>867</v>
      </c>
      <c r="V111" t="s">
        <v>491</v>
      </c>
      <c r="W111" t="s">
        <v>868</v>
      </c>
      <c r="X111" t="s">
        <v>869</v>
      </c>
      <c r="Y111" s="74">
        <v>42430</v>
      </c>
      <c r="Z111" t="s">
        <v>420</v>
      </c>
      <c r="AA111" t="s">
        <v>406</v>
      </c>
      <c r="AB111" t="s">
        <v>102</v>
      </c>
      <c r="AC111" s="74">
        <v>29817</v>
      </c>
      <c r="AF111" t="s">
        <v>72</v>
      </c>
      <c r="AG111" t="s">
        <v>73</v>
      </c>
      <c r="AH111" t="s">
        <v>74</v>
      </c>
      <c r="AI111" t="s">
        <v>75</v>
      </c>
      <c r="AJ111" t="s">
        <v>75</v>
      </c>
      <c r="AK111" t="s">
        <v>104</v>
      </c>
      <c r="AN111" t="s">
        <v>870</v>
      </c>
      <c r="AO111" t="s">
        <v>871</v>
      </c>
      <c r="AP111" t="s">
        <v>68</v>
      </c>
      <c r="AQ111" t="s">
        <v>75</v>
      </c>
      <c r="AR111" t="s">
        <v>105</v>
      </c>
    </row>
    <row r="112" spans="1:44" hidden="1" x14ac:dyDescent="0.15">
      <c r="A112" t="s">
        <v>46</v>
      </c>
      <c r="B112" t="s">
        <v>47</v>
      </c>
      <c r="C112" t="s">
        <v>48</v>
      </c>
      <c r="D112" t="s">
        <v>47</v>
      </c>
      <c r="E112" t="s">
        <v>394</v>
      </c>
      <c r="F112" t="s">
        <v>49</v>
      </c>
      <c r="G112" t="s">
        <v>395</v>
      </c>
      <c r="H112" t="s">
        <v>396</v>
      </c>
      <c r="I112" t="s">
        <v>861</v>
      </c>
      <c r="J112" t="s">
        <v>862</v>
      </c>
      <c r="K112" t="s">
        <v>863</v>
      </c>
      <c r="L112" t="s">
        <v>625</v>
      </c>
      <c r="M112" t="s">
        <v>864</v>
      </c>
      <c r="N112" t="s">
        <v>872</v>
      </c>
      <c r="O112" t="s">
        <v>58</v>
      </c>
      <c r="P112" t="s">
        <v>58</v>
      </c>
      <c r="Q112" t="s">
        <v>403</v>
      </c>
      <c r="R112" t="s">
        <v>166</v>
      </c>
      <c r="S112" t="s">
        <v>808</v>
      </c>
      <c r="T112" t="s">
        <v>873</v>
      </c>
      <c r="U112" t="s">
        <v>874</v>
      </c>
      <c r="V112" t="s">
        <v>379</v>
      </c>
      <c r="W112" t="s">
        <v>875</v>
      </c>
      <c r="X112" t="s">
        <v>876</v>
      </c>
      <c r="Y112" s="74">
        <v>43840</v>
      </c>
      <c r="Z112" t="s">
        <v>405</v>
      </c>
      <c r="AA112" t="s">
        <v>406</v>
      </c>
      <c r="AB112" t="s">
        <v>102</v>
      </c>
      <c r="AC112" s="74">
        <v>31672</v>
      </c>
      <c r="AF112" t="s">
        <v>72</v>
      </c>
      <c r="AG112" t="s">
        <v>73</v>
      </c>
      <c r="AH112" t="s">
        <v>74</v>
      </c>
      <c r="AI112" t="s">
        <v>75</v>
      </c>
      <c r="AJ112" t="s">
        <v>75</v>
      </c>
      <c r="AK112" t="s">
        <v>90</v>
      </c>
      <c r="AN112" t="s">
        <v>75</v>
      </c>
      <c r="AO112" t="s">
        <v>75</v>
      </c>
      <c r="AP112" t="s">
        <v>68</v>
      </c>
      <c r="AQ112" t="s">
        <v>75</v>
      </c>
      <c r="AR112" t="s">
        <v>75</v>
      </c>
    </row>
    <row r="113" spans="1:44" s="69" customFormat="1" x14ac:dyDescent="0.15">
      <c r="A113" t="s">
        <v>46</v>
      </c>
      <c r="B113" t="s">
        <v>47</v>
      </c>
      <c r="C113" t="s">
        <v>48</v>
      </c>
      <c r="D113" t="s">
        <v>47</v>
      </c>
      <c r="E113" t="s">
        <v>394</v>
      </c>
      <c r="F113" t="s">
        <v>443</v>
      </c>
      <c r="G113" t="s">
        <v>395</v>
      </c>
      <c r="H113" t="s">
        <v>836</v>
      </c>
      <c r="I113" t="s">
        <v>837</v>
      </c>
      <c r="J113" t="s">
        <v>533</v>
      </c>
      <c r="K113" t="s">
        <v>838</v>
      </c>
      <c r="L113" t="s">
        <v>782</v>
      </c>
      <c r="M113" s="73" t="s">
        <v>839</v>
      </c>
      <c r="N113" s="73" t="s">
        <v>877</v>
      </c>
      <c r="O113" t="s">
        <v>58</v>
      </c>
      <c r="P113" t="s">
        <v>58</v>
      </c>
      <c r="Q113" t="s">
        <v>403</v>
      </c>
      <c r="R113" t="s">
        <v>234</v>
      </c>
      <c r="S113" t="s">
        <v>878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68</v>
      </c>
      <c r="Z113" t="s">
        <v>405</v>
      </c>
      <c r="AA113" t="s">
        <v>406</v>
      </c>
      <c r="AB113" t="s">
        <v>102</v>
      </c>
      <c r="AC113" t="s">
        <v>68</v>
      </c>
      <c r="AD113"/>
      <c r="AE113"/>
      <c r="AF113" t="s">
        <v>72</v>
      </c>
      <c r="AG113" t="s">
        <v>235</v>
      </c>
      <c r="AH113" t="s">
        <v>74</v>
      </c>
      <c r="AI113" t="s">
        <v>75</v>
      </c>
      <c r="AJ113" t="s">
        <v>800</v>
      </c>
      <c r="AK113" t="s">
        <v>90</v>
      </c>
      <c r="AL113"/>
      <c r="AM113"/>
      <c r="AN113" t="s">
        <v>75</v>
      </c>
      <c r="AO113" t="s">
        <v>75</v>
      </c>
      <c r="AP113" t="s">
        <v>68</v>
      </c>
      <c r="AQ113" t="s">
        <v>75</v>
      </c>
      <c r="AR113" t="s">
        <v>105</v>
      </c>
    </row>
    <row r="114" spans="1:44" hidden="1" x14ac:dyDescent="0.15">
      <c r="A114" t="s">
        <v>46</v>
      </c>
      <c r="B114" t="s">
        <v>47</v>
      </c>
      <c r="C114" t="s">
        <v>48</v>
      </c>
      <c r="D114" t="s">
        <v>47</v>
      </c>
      <c r="E114" t="s">
        <v>394</v>
      </c>
      <c r="F114" t="s">
        <v>49</v>
      </c>
      <c r="G114" t="s">
        <v>395</v>
      </c>
      <c r="H114" t="s">
        <v>396</v>
      </c>
      <c r="I114" t="s">
        <v>861</v>
      </c>
      <c r="J114" t="s">
        <v>862</v>
      </c>
      <c r="K114" t="s">
        <v>863</v>
      </c>
      <c r="L114" t="s">
        <v>625</v>
      </c>
      <c r="M114" t="s">
        <v>864</v>
      </c>
      <c r="N114" t="s">
        <v>879</v>
      </c>
      <c r="O114" t="s">
        <v>58</v>
      </c>
      <c r="P114" t="s">
        <v>58</v>
      </c>
      <c r="Q114" t="s">
        <v>434</v>
      </c>
      <c r="R114" t="s">
        <v>166</v>
      </c>
      <c r="S114" t="s">
        <v>880</v>
      </c>
      <c r="T114" t="s">
        <v>881</v>
      </c>
      <c r="U114" t="s">
        <v>882</v>
      </c>
      <c r="V114" t="s">
        <v>883</v>
      </c>
      <c r="W114" t="s">
        <v>884</v>
      </c>
      <c r="X114" t="s">
        <v>885</v>
      </c>
      <c r="Y114" s="74">
        <v>40238</v>
      </c>
      <c r="Z114" t="s">
        <v>127</v>
      </c>
      <c r="AA114" t="s">
        <v>406</v>
      </c>
      <c r="AB114" t="s">
        <v>102</v>
      </c>
      <c r="AC114" s="74">
        <v>28416</v>
      </c>
      <c r="AD114" s="74">
        <v>44197</v>
      </c>
      <c r="AE114" s="74">
        <v>44561</v>
      </c>
      <c r="AF114" t="s">
        <v>72</v>
      </c>
      <c r="AG114" t="s">
        <v>73</v>
      </c>
      <c r="AH114" t="s">
        <v>74</v>
      </c>
      <c r="AI114" t="s">
        <v>75</v>
      </c>
      <c r="AJ114" t="s">
        <v>75</v>
      </c>
      <c r="AK114" t="s">
        <v>285</v>
      </c>
      <c r="AN114" t="s">
        <v>886</v>
      </c>
      <c r="AO114" t="s">
        <v>495</v>
      </c>
      <c r="AP114" t="s">
        <v>68</v>
      </c>
      <c r="AQ114" t="s">
        <v>75</v>
      </c>
      <c r="AR114" t="s">
        <v>105</v>
      </c>
    </row>
    <row r="115" spans="1:44" hidden="1" x14ac:dyDescent="0.15">
      <c r="A115" t="s">
        <v>46</v>
      </c>
      <c r="B115" t="s">
        <v>47</v>
      </c>
      <c r="C115" t="s">
        <v>48</v>
      </c>
      <c r="D115" t="s">
        <v>47</v>
      </c>
      <c r="E115" t="s">
        <v>394</v>
      </c>
      <c r="F115" t="s">
        <v>49</v>
      </c>
      <c r="G115" t="s">
        <v>395</v>
      </c>
      <c r="H115" t="s">
        <v>396</v>
      </c>
      <c r="I115" t="s">
        <v>861</v>
      </c>
      <c r="J115" t="s">
        <v>862</v>
      </c>
      <c r="K115" t="s">
        <v>863</v>
      </c>
      <c r="L115" t="s">
        <v>625</v>
      </c>
      <c r="M115" t="s">
        <v>864</v>
      </c>
      <c r="N115" t="s">
        <v>887</v>
      </c>
      <c r="O115" t="s">
        <v>58</v>
      </c>
      <c r="P115" t="s">
        <v>424</v>
      </c>
      <c r="Q115" t="s">
        <v>424</v>
      </c>
      <c r="R115" t="s">
        <v>234</v>
      </c>
      <c r="S115" t="s">
        <v>888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68</v>
      </c>
      <c r="Z115" t="s">
        <v>426</v>
      </c>
      <c r="AA115" t="s">
        <v>406</v>
      </c>
      <c r="AB115" t="s">
        <v>102</v>
      </c>
      <c r="AC115" t="s">
        <v>68</v>
      </c>
      <c r="AF115" t="s">
        <v>72</v>
      </c>
      <c r="AG115" t="s">
        <v>235</v>
      </c>
      <c r="AH115" t="s">
        <v>74</v>
      </c>
      <c r="AI115" t="s">
        <v>75</v>
      </c>
      <c r="AJ115" t="s">
        <v>75</v>
      </c>
      <c r="AK115" t="s">
        <v>90</v>
      </c>
      <c r="AN115" t="s">
        <v>75</v>
      </c>
      <c r="AO115" t="s">
        <v>75</v>
      </c>
      <c r="AP115" t="s">
        <v>68</v>
      </c>
      <c r="AQ115" t="s">
        <v>75</v>
      </c>
      <c r="AR115" t="s">
        <v>105</v>
      </c>
    </row>
    <row r="116" spans="1:44" hidden="1" x14ac:dyDescent="0.15">
      <c r="A116" t="s">
        <v>46</v>
      </c>
      <c r="B116" t="s">
        <v>47</v>
      </c>
      <c r="C116" t="s">
        <v>48</v>
      </c>
      <c r="D116" t="s">
        <v>47</v>
      </c>
      <c r="E116" t="s">
        <v>394</v>
      </c>
      <c r="F116" t="s">
        <v>49</v>
      </c>
      <c r="G116" t="s">
        <v>395</v>
      </c>
      <c r="H116" t="s">
        <v>396</v>
      </c>
      <c r="I116" t="s">
        <v>861</v>
      </c>
      <c r="J116" t="s">
        <v>862</v>
      </c>
      <c r="K116" t="s">
        <v>863</v>
      </c>
      <c r="L116" t="s">
        <v>625</v>
      </c>
      <c r="M116" t="s">
        <v>864</v>
      </c>
      <c r="N116" t="s">
        <v>889</v>
      </c>
      <c r="O116" t="s">
        <v>58</v>
      </c>
      <c r="P116" t="s">
        <v>424</v>
      </c>
      <c r="Q116" t="s">
        <v>424</v>
      </c>
      <c r="R116" t="s">
        <v>234</v>
      </c>
      <c r="S116" t="s">
        <v>654</v>
      </c>
      <c r="T116" t="s">
        <v>75</v>
      </c>
      <c r="U116" t="s">
        <v>75</v>
      </c>
      <c r="V116" t="s">
        <v>75</v>
      </c>
      <c r="W116" t="s">
        <v>75</v>
      </c>
      <c r="X116" t="s">
        <v>75</v>
      </c>
      <c r="Y116" t="s">
        <v>68</v>
      </c>
      <c r="Z116" t="s">
        <v>426</v>
      </c>
      <c r="AA116" t="s">
        <v>406</v>
      </c>
      <c r="AB116" t="s">
        <v>102</v>
      </c>
      <c r="AC116" t="s">
        <v>68</v>
      </c>
      <c r="AF116" t="s">
        <v>72</v>
      </c>
      <c r="AG116" t="s">
        <v>235</v>
      </c>
      <c r="AH116" t="s">
        <v>74</v>
      </c>
      <c r="AI116" t="s">
        <v>75</v>
      </c>
      <c r="AJ116" t="s">
        <v>75</v>
      </c>
      <c r="AK116" t="s">
        <v>90</v>
      </c>
      <c r="AN116" t="s">
        <v>75</v>
      </c>
      <c r="AO116" t="s">
        <v>75</v>
      </c>
      <c r="AP116" t="s">
        <v>68</v>
      </c>
      <c r="AQ116" t="s">
        <v>75</v>
      </c>
      <c r="AR116" t="s">
        <v>105</v>
      </c>
    </row>
    <row r="117" spans="1:44" hidden="1" x14ac:dyDescent="0.15">
      <c r="A117" t="s">
        <v>46</v>
      </c>
      <c r="B117" t="s">
        <v>47</v>
      </c>
      <c r="C117" t="s">
        <v>48</v>
      </c>
      <c r="D117" t="s">
        <v>47</v>
      </c>
      <c r="E117" t="s">
        <v>394</v>
      </c>
      <c r="F117" t="s">
        <v>49</v>
      </c>
      <c r="G117" t="s">
        <v>395</v>
      </c>
      <c r="H117" t="s">
        <v>396</v>
      </c>
      <c r="I117" t="s">
        <v>861</v>
      </c>
      <c r="J117" t="s">
        <v>862</v>
      </c>
      <c r="K117" t="s">
        <v>863</v>
      </c>
      <c r="L117" t="s">
        <v>625</v>
      </c>
      <c r="M117" t="s">
        <v>864</v>
      </c>
      <c r="N117" t="s">
        <v>890</v>
      </c>
      <c r="O117" t="s">
        <v>163</v>
      </c>
      <c r="P117" t="s">
        <v>375</v>
      </c>
      <c r="Q117" t="s">
        <v>376</v>
      </c>
      <c r="R117" t="s">
        <v>166</v>
      </c>
      <c r="S117" t="s">
        <v>891</v>
      </c>
      <c r="T117" t="s">
        <v>892</v>
      </c>
      <c r="U117" t="s">
        <v>893</v>
      </c>
      <c r="V117" t="s">
        <v>894</v>
      </c>
      <c r="W117" t="s">
        <v>895</v>
      </c>
      <c r="X117" t="s">
        <v>896</v>
      </c>
      <c r="Y117" s="74">
        <v>38774</v>
      </c>
      <c r="Z117" t="s">
        <v>381</v>
      </c>
      <c r="AA117" t="s">
        <v>70</v>
      </c>
      <c r="AB117" t="s">
        <v>102</v>
      </c>
      <c r="AC117" s="74">
        <v>26638</v>
      </c>
      <c r="AF117" t="s">
        <v>72</v>
      </c>
      <c r="AG117" t="s">
        <v>174</v>
      </c>
      <c r="AH117" t="s">
        <v>74</v>
      </c>
      <c r="AI117" t="s">
        <v>75</v>
      </c>
      <c r="AJ117" t="s">
        <v>75</v>
      </c>
      <c r="AK117" t="s">
        <v>104</v>
      </c>
      <c r="AN117" t="s">
        <v>53</v>
      </c>
      <c r="AO117" t="s">
        <v>897</v>
      </c>
      <c r="AP117" t="s">
        <v>68</v>
      </c>
      <c r="AQ117" t="s">
        <v>75</v>
      </c>
      <c r="AR117" t="s">
        <v>105</v>
      </c>
    </row>
    <row r="118" spans="1:44" hidden="1" x14ac:dyDescent="0.15">
      <c r="A118" t="s">
        <v>46</v>
      </c>
      <c r="B118" t="s">
        <v>47</v>
      </c>
      <c r="C118" t="s">
        <v>48</v>
      </c>
      <c r="D118" t="s">
        <v>47</v>
      </c>
      <c r="E118" t="s">
        <v>394</v>
      </c>
      <c r="F118" t="s">
        <v>49</v>
      </c>
      <c r="G118" t="s">
        <v>395</v>
      </c>
      <c r="H118" t="s">
        <v>396</v>
      </c>
      <c r="I118" t="s">
        <v>898</v>
      </c>
      <c r="J118" t="s">
        <v>899</v>
      </c>
      <c r="K118" t="s">
        <v>900</v>
      </c>
      <c r="L118" t="s">
        <v>625</v>
      </c>
      <c r="M118" t="s">
        <v>901</v>
      </c>
      <c r="N118" t="s">
        <v>902</v>
      </c>
      <c r="O118" t="s">
        <v>58</v>
      </c>
      <c r="P118" t="s">
        <v>58</v>
      </c>
      <c r="Q118" t="s">
        <v>403</v>
      </c>
      <c r="R118" t="s">
        <v>166</v>
      </c>
      <c r="S118" t="s">
        <v>903</v>
      </c>
      <c r="T118" t="s">
        <v>904</v>
      </c>
      <c r="U118" t="s">
        <v>905</v>
      </c>
      <c r="V118" t="s">
        <v>906</v>
      </c>
      <c r="W118" t="s">
        <v>907</v>
      </c>
      <c r="X118" t="s">
        <v>908</v>
      </c>
      <c r="Y118" s="74">
        <v>33322</v>
      </c>
      <c r="Z118" t="s">
        <v>405</v>
      </c>
      <c r="AA118" t="s">
        <v>406</v>
      </c>
      <c r="AB118" t="s">
        <v>102</v>
      </c>
      <c r="AC118" s="74">
        <v>24600</v>
      </c>
      <c r="AF118" t="s">
        <v>72</v>
      </c>
      <c r="AG118" t="s">
        <v>73</v>
      </c>
      <c r="AH118" t="s">
        <v>74</v>
      </c>
      <c r="AI118" t="s">
        <v>75</v>
      </c>
      <c r="AJ118" t="s">
        <v>75</v>
      </c>
      <c r="AK118" t="s">
        <v>90</v>
      </c>
      <c r="AN118" t="s">
        <v>53</v>
      </c>
      <c r="AO118" t="s">
        <v>53</v>
      </c>
      <c r="AP118" t="s">
        <v>68</v>
      </c>
      <c r="AQ118" t="s">
        <v>75</v>
      </c>
      <c r="AR118" t="s">
        <v>105</v>
      </c>
    </row>
    <row r="119" spans="1:44" s="70" customFormat="1" x14ac:dyDescent="0.15">
      <c r="A119" t="s">
        <v>46</v>
      </c>
      <c r="B119" t="s">
        <v>47</v>
      </c>
      <c r="C119" t="s">
        <v>48</v>
      </c>
      <c r="D119" t="s">
        <v>47</v>
      </c>
      <c r="E119" t="s">
        <v>394</v>
      </c>
      <c r="F119" t="s">
        <v>443</v>
      </c>
      <c r="G119" t="s">
        <v>395</v>
      </c>
      <c r="H119" t="s">
        <v>836</v>
      </c>
      <c r="I119" t="s">
        <v>837</v>
      </c>
      <c r="J119" t="s">
        <v>533</v>
      </c>
      <c r="K119" t="s">
        <v>838</v>
      </c>
      <c r="L119" t="s">
        <v>782</v>
      </c>
      <c r="M119" s="73" t="s">
        <v>839</v>
      </c>
      <c r="N119" s="73" t="s">
        <v>909</v>
      </c>
      <c r="O119" t="s">
        <v>58</v>
      </c>
      <c r="P119" t="s">
        <v>58</v>
      </c>
      <c r="Q119" t="s">
        <v>403</v>
      </c>
      <c r="R119" t="s">
        <v>234</v>
      </c>
      <c r="S119" t="s">
        <v>910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68</v>
      </c>
      <c r="Z119" t="s">
        <v>405</v>
      </c>
      <c r="AA119" t="s">
        <v>406</v>
      </c>
      <c r="AB119" t="s">
        <v>102</v>
      </c>
      <c r="AC119" t="s">
        <v>68</v>
      </c>
      <c r="AD119" s="74">
        <v>44197</v>
      </c>
      <c r="AE119" s="74">
        <v>44561</v>
      </c>
      <c r="AF119" t="s">
        <v>911</v>
      </c>
      <c r="AG119" t="s">
        <v>235</v>
      </c>
      <c r="AH119" t="s">
        <v>74</v>
      </c>
      <c r="AI119" t="s">
        <v>75</v>
      </c>
      <c r="AJ119" t="s">
        <v>912</v>
      </c>
      <c r="AK119" t="s">
        <v>90</v>
      </c>
      <c r="AL119"/>
      <c r="AM119"/>
      <c r="AN119" t="s">
        <v>75</v>
      </c>
      <c r="AO119" t="s">
        <v>75</v>
      </c>
      <c r="AP119" s="74">
        <v>44196</v>
      </c>
      <c r="AQ119" t="s">
        <v>913</v>
      </c>
      <c r="AR119" t="s">
        <v>105</v>
      </c>
    </row>
    <row r="120" spans="1:44" hidden="1" x14ac:dyDescent="0.15">
      <c r="A120" t="s">
        <v>46</v>
      </c>
      <c r="B120" t="s">
        <v>47</v>
      </c>
      <c r="C120" t="s">
        <v>48</v>
      </c>
      <c r="D120" t="s">
        <v>47</v>
      </c>
      <c r="E120" t="s">
        <v>394</v>
      </c>
      <c r="F120" t="s">
        <v>49</v>
      </c>
      <c r="G120" t="s">
        <v>395</v>
      </c>
      <c r="H120" t="s">
        <v>396</v>
      </c>
      <c r="I120" t="s">
        <v>898</v>
      </c>
      <c r="J120" t="s">
        <v>899</v>
      </c>
      <c r="K120" t="s">
        <v>900</v>
      </c>
      <c r="L120" t="s">
        <v>625</v>
      </c>
      <c r="M120" t="s">
        <v>901</v>
      </c>
      <c r="N120" t="s">
        <v>914</v>
      </c>
      <c r="O120" t="s">
        <v>58</v>
      </c>
      <c r="P120" t="s">
        <v>58</v>
      </c>
      <c r="Q120" t="s">
        <v>403</v>
      </c>
      <c r="R120" t="s">
        <v>166</v>
      </c>
      <c r="S120" t="s">
        <v>915</v>
      </c>
      <c r="T120" t="s">
        <v>916</v>
      </c>
      <c r="U120" t="s">
        <v>917</v>
      </c>
      <c r="V120" t="s">
        <v>918</v>
      </c>
      <c r="W120" t="s">
        <v>919</v>
      </c>
      <c r="X120" t="s">
        <v>920</v>
      </c>
      <c r="Y120" s="74">
        <v>42342</v>
      </c>
      <c r="Z120" t="s">
        <v>420</v>
      </c>
      <c r="AA120" t="s">
        <v>406</v>
      </c>
      <c r="AB120" t="s">
        <v>102</v>
      </c>
      <c r="AC120" s="74">
        <v>29625</v>
      </c>
      <c r="AF120" t="s">
        <v>72</v>
      </c>
      <c r="AG120" t="s">
        <v>73</v>
      </c>
      <c r="AH120" t="s">
        <v>74</v>
      </c>
      <c r="AI120" t="s">
        <v>75</v>
      </c>
      <c r="AJ120" t="s">
        <v>75</v>
      </c>
      <c r="AK120" t="s">
        <v>90</v>
      </c>
      <c r="AN120" t="s">
        <v>75</v>
      </c>
      <c r="AO120" t="s">
        <v>495</v>
      </c>
      <c r="AP120" t="s">
        <v>68</v>
      </c>
      <c r="AQ120" t="s">
        <v>75</v>
      </c>
      <c r="AR120" t="s">
        <v>105</v>
      </c>
    </row>
    <row r="121" spans="1:44" hidden="1" x14ac:dyDescent="0.15">
      <c r="A121" t="s">
        <v>46</v>
      </c>
      <c r="B121" t="s">
        <v>47</v>
      </c>
      <c r="C121" t="s">
        <v>48</v>
      </c>
      <c r="D121" t="s">
        <v>47</v>
      </c>
      <c r="E121" t="s">
        <v>394</v>
      </c>
      <c r="F121" t="s">
        <v>49</v>
      </c>
      <c r="G121" t="s">
        <v>395</v>
      </c>
      <c r="H121" t="s">
        <v>396</v>
      </c>
      <c r="I121" t="s">
        <v>898</v>
      </c>
      <c r="J121" t="s">
        <v>899</v>
      </c>
      <c r="K121" t="s">
        <v>900</v>
      </c>
      <c r="L121" t="s">
        <v>625</v>
      </c>
      <c r="M121" t="s">
        <v>901</v>
      </c>
      <c r="N121" t="s">
        <v>921</v>
      </c>
      <c r="O121" t="s">
        <v>58</v>
      </c>
      <c r="P121" t="s">
        <v>58</v>
      </c>
      <c r="Q121" t="s">
        <v>434</v>
      </c>
      <c r="R121" t="s">
        <v>166</v>
      </c>
      <c r="S121" t="s">
        <v>645</v>
      </c>
      <c r="T121" t="s">
        <v>922</v>
      </c>
      <c r="U121" t="s">
        <v>923</v>
      </c>
      <c r="V121" t="s">
        <v>242</v>
      </c>
      <c r="W121" t="s">
        <v>884</v>
      </c>
      <c r="X121" t="s">
        <v>924</v>
      </c>
      <c r="Y121" s="74">
        <v>40238</v>
      </c>
      <c r="Z121" t="s">
        <v>127</v>
      </c>
      <c r="AA121" t="s">
        <v>406</v>
      </c>
      <c r="AB121" t="s">
        <v>102</v>
      </c>
      <c r="AC121" s="74">
        <v>29417</v>
      </c>
      <c r="AD121" s="74">
        <v>44197</v>
      </c>
      <c r="AE121" s="74">
        <v>44561</v>
      </c>
      <c r="AF121" t="s">
        <v>72</v>
      </c>
      <c r="AG121" t="s">
        <v>73</v>
      </c>
      <c r="AH121" t="s">
        <v>74</v>
      </c>
      <c r="AI121" t="s">
        <v>75</v>
      </c>
      <c r="AJ121" t="s">
        <v>75</v>
      </c>
      <c r="AK121" t="s">
        <v>104</v>
      </c>
      <c r="AN121" t="s">
        <v>925</v>
      </c>
      <c r="AO121" t="s">
        <v>129</v>
      </c>
      <c r="AP121" t="s">
        <v>68</v>
      </c>
      <c r="AQ121" t="s">
        <v>75</v>
      </c>
      <c r="AR121" t="s">
        <v>105</v>
      </c>
    </row>
    <row r="122" spans="1:44" s="69" customFormat="1" hidden="1" x14ac:dyDescent="0.15">
      <c r="A122" t="s">
        <v>46</v>
      </c>
      <c r="B122" t="s">
        <v>47</v>
      </c>
      <c r="C122" t="s">
        <v>48</v>
      </c>
      <c r="D122" t="s">
        <v>47</v>
      </c>
      <c r="E122" t="s">
        <v>47</v>
      </c>
      <c r="F122" t="s">
        <v>443</v>
      </c>
      <c r="G122" t="s">
        <v>395</v>
      </c>
      <c r="H122" t="s">
        <v>428</v>
      </c>
      <c r="I122" t="s">
        <v>926</v>
      </c>
      <c r="J122" t="s">
        <v>927</v>
      </c>
      <c r="K122" t="s">
        <v>928</v>
      </c>
      <c r="L122" t="s">
        <v>782</v>
      </c>
      <c r="M122" s="73" t="s">
        <v>929</v>
      </c>
      <c r="N122" s="73" t="s">
        <v>930</v>
      </c>
      <c r="O122" t="s">
        <v>58</v>
      </c>
      <c r="P122" t="s">
        <v>58</v>
      </c>
      <c r="Q122" t="s">
        <v>403</v>
      </c>
      <c r="R122" t="s">
        <v>234</v>
      </c>
      <c r="S122" t="s">
        <v>931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68</v>
      </c>
      <c r="Z122" t="s">
        <v>405</v>
      </c>
      <c r="AA122" t="s">
        <v>406</v>
      </c>
      <c r="AB122" t="s">
        <v>102</v>
      </c>
      <c r="AC122" t="s">
        <v>68</v>
      </c>
      <c r="AD122"/>
      <c r="AE122"/>
      <c r="AF122" t="s">
        <v>72</v>
      </c>
      <c r="AG122" t="s">
        <v>235</v>
      </c>
      <c r="AH122" t="s">
        <v>74</v>
      </c>
      <c r="AI122" t="s">
        <v>75</v>
      </c>
      <c r="AJ122" t="s">
        <v>932</v>
      </c>
      <c r="AK122" t="s">
        <v>90</v>
      </c>
      <c r="AL122"/>
      <c r="AM122"/>
      <c r="AN122" t="s">
        <v>75</v>
      </c>
      <c r="AO122" t="s">
        <v>75</v>
      </c>
      <c r="AP122" t="s">
        <v>68</v>
      </c>
      <c r="AQ122" t="s">
        <v>75</v>
      </c>
      <c r="AR122" t="s">
        <v>105</v>
      </c>
    </row>
    <row r="123" spans="1:44" hidden="1" x14ac:dyDescent="0.15">
      <c r="A123" t="s">
        <v>46</v>
      </c>
      <c r="B123" t="s">
        <v>47</v>
      </c>
      <c r="C123" t="s">
        <v>48</v>
      </c>
      <c r="D123" t="s">
        <v>47</v>
      </c>
      <c r="E123" t="s">
        <v>394</v>
      </c>
      <c r="F123" t="s">
        <v>49</v>
      </c>
      <c r="G123" t="s">
        <v>395</v>
      </c>
      <c r="H123" t="s">
        <v>396</v>
      </c>
      <c r="I123" t="s">
        <v>898</v>
      </c>
      <c r="J123" t="s">
        <v>899</v>
      </c>
      <c r="K123" t="s">
        <v>900</v>
      </c>
      <c r="L123" t="s">
        <v>625</v>
      </c>
      <c r="M123" t="s">
        <v>901</v>
      </c>
      <c r="N123" t="s">
        <v>933</v>
      </c>
      <c r="O123" t="s">
        <v>58</v>
      </c>
      <c r="P123" t="s">
        <v>424</v>
      </c>
      <c r="Q123" t="s">
        <v>424</v>
      </c>
      <c r="R123" t="s">
        <v>234</v>
      </c>
      <c r="S123" t="s">
        <v>934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68</v>
      </c>
      <c r="Z123" t="s">
        <v>426</v>
      </c>
      <c r="AA123" t="s">
        <v>406</v>
      </c>
      <c r="AB123" t="s">
        <v>102</v>
      </c>
      <c r="AC123" t="s">
        <v>68</v>
      </c>
      <c r="AF123" t="s">
        <v>72</v>
      </c>
      <c r="AG123" t="s">
        <v>235</v>
      </c>
      <c r="AH123" t="s">
        <v>74</v>
      </c>
      <c r="AI123" t="s">
        <v>75</v>
      </c>
      <c r="AJ123" t="s">
        <v>75</v>
      </c>
      <c r="AK123" t="s">
        <v>90</v>
      </c>
      <c r="AN123" t="s">
        <v>75</v>
      </c>
      <c r="AO123" t="s">
        <v>75</v>
      </c>
      <c r="AP123" t="s">
        <v>68</v>
      </c>
      <c r="AQ123" t="s">
        <v>75</v>
      </c>
      <c r="AR123" t="s">
        <v>105</v>
      </c>
    </row>
    <row r="124" spans="1:44" hidden="1" x14ac:dyDescent="0.15">
      <c r="A124" t="s">
        <v>46</v>
      </c>
      <c r="B124" t="s">
        <v>47</v>
      </c>
      <c r="C124" t="s">
        <v>48</v>
      </c>
      <c r="D124" t="s">
        <v>47</v>
      </c>
      <c r="E124" t="s">
        <v>394</v>
      </c>
      <c r="F124" t="s">
        <v>49</v>
      </c>
      <c r="G124" t="s">
        <v>395</v>
      </c>
      <c r="H124" t="s">
        <v>396</v>
      </c>
      <c r="I124" t="s">
        <v>898</v>
      </c>
      <c r="J124" t="s">
        <v>899</v>
      </c>
      <c r="K124" t="s">
        <v>900</v>
      </c>
      <c r="L124" t="s">
        <v>625</v>
      </c>
      <c r="M124" t="s">
        <v>901</v>
      </c>
      <c r="N124" t="s">
        <v>935</v>
      </c>
      <c r="O124" t="s">
        <v>58</v>
      </c>
      <c r="P124" t="s">
        <v>424</v>
      </c>
      <c r="Q124" t="s">
        <v>424</v>
      </c>
      <c r="R124" t="s">
        <v>234</v>
      </c>
      <c r="S124" t="s">
        <v>936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68</v>
      </c>
      <c r="Z124" t="s">
        <v>426</v>
      </c>
      <c r="AA124" t="s">
        <v>406</v>
      </c>
      <c r="AB124" t="s">
        <v>102</v>
      </c>
      <c r="AC124" t="s">
        <v>68</v>
      </c>
      <c r="AF124" t="s">
        <v>72</v>
      </c>
      <c r="AG124" t="s">
        <v>235</v>
      </c>
      <c r="AH124" t="s">
        <v>74</v>
      </c>
      <c r="AI124" t="s">
        <v>75</v>
      </c>
      <c r="AJ124" t="s">
        <v>75</v>
      </c>
      <c r="AK124" t="s">
        <v>90</v>
      </c>
      <c r="AN124" t="s">
        <v>75</v>
      </c>
      <c r="AO124" t="s">
        <v>75</v>
      </c>
      <c r="AP124" t="s">
        <v>68</v>
      </c>
      <c r="AQ124" t="s">
        <v>75</v>
      </c>
      <c r="AR124" t="s">
        <v>105</v>
      </c>
    </row>
    <row r="125" spans="1:44" hidden="1" x14ac:dyDescent="0.15">
      <c r="A125" t="s">
        <v>46</v>
      </c>
      <c r="B125" t="s">
        <v>47</v>
      </c>
      <c r="C125" t="s">
        <v>48</v>
      </c>
      <c r="D125" t="s">
        <v>47</v>
      </c>
      <c r="E125" t="s">
        <v>394</v>
      </c>
      <c r="F125" t="s">
        <v>49</v>
      </c>
      <c r="G125" t="s">
        <v>395</v>
      </c>
      <c r="H125" t="s">
        <v>396</v>
      </c>
      <c r="I125" t="s">
        <v>898</v>
      </c>
      <c r="J125" t="s">
        <v>899</v>
      </c>
      <c r="K125" t="s">
        <v>900</v>
      </c>
      <c r="L125" t="s">
        <v>625</v>
      </c>
      <c r="M125" t="s">
        <v>901</v>
      </c>
      <c r="N125" t="s">
        <v>937</v>
      </c>
      <c r="O125" t="s">
        <v>58</v>
      </c>
      <c r="P125" t="s">
        <v>424</v>
      </c>
      <c r="Q125" t="s">
        <v>424</v>
      </c>
      <c r="R125" t="s">
        <v>234</v>
      </c>
      <c r="S125" t="s">
        <v>938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68</v>
      </c>
      <c r="Z125" t="s">
        <v>426</v>
      </c>
      <c r="AA125" t="s">
        <v>406</v>
      </c>
      <c r="AB125" t="s">
        <v>102</v>
      </c>
      <c r="AC125" t="s">
        <v>68</v>
      </c>
      <c r="AF125" t="s">
        <v>72</v>
      </c>
      <c r="AG125" t="s">
        <v>235</v>
      </c>
      <c r="AH125" t="s">
        <v>74</v>
      </c>
      <c r="AI125" t="s">
        <v>75</v>
      </c>
      <c r="AJ125" t="s">
        <v>75</v>
      </c>
      <c r="AK125" t="s">
        <v>90</v>
      </c>
      <c r="AN125" t="s">
        <v>75</v>
      </c>
      <c r="AO125" t="s">
        <v>75</v>
      </c>
      <c r="AP125" t="s">
        <v>68</v>
      </c>
      <c r="AQ125" t="s">
        <v>75</v>
      </c>
      <c r="AR125" t="s">
        <v>105</v>
      </c>
    </row>
    <row r="126" spans="1:44" hidden="1" x14ac:dyDescent="0.15">
      <c r="A126" t="s">
        <v>46</v>
      </c>
      <c r="B126" t="s">
        <v>47</v>
      </c>
      <c r="C126" t="s">
        <v>48</v>
      </c>
      <c r="D126" t="s">
        <v>47</v>
      </c>
      <c r="E126" t="s">
        <v>394</v>
      </c>
      <c r="F126" t="s">
        <v>49</v>
      </c>
      <c r="G126" t="s">
        <v>395</v>
      </c>
      <c r="H126" t="s">
        <v>396</v>
      </c>
      <c r="I126" t="s">
        <v>898</v>
      </c>
      <c r="J126" t="s">
        <v>899</v>
      </c>
      <c r="K126" t="s">
        <v>900</v>
      </c>
      <c r="L126" t="s">
        <v>625</v>
      </c>
      <c r="M126" t="s">
        <v>901</v>
      </c>
      <c r="N126" t="s">
        <v>939</v>
      </c>
      <c r="O126" t="s">
        <v>163</v>
      </c>
      <c r="P126" t="s">
        <v>375</v>
      </c>
      <c r="Q126" t="s">
        <v>376</v>
      </c>
      <c r="R126" t="s">
        <v>222</v>
      </c>
      <c r="S126" t="s">
        <v>940</v>
      </c>
      <c r="T126" t="s">
        <v>941</v>
      </c>
      <c r="U126" t="s">
        <v>942</v>
      </c>
      <c r="V126" t="s">
        <v>343</v>
      </c>
      <c r="W126" t="s">
        <v>562</v>
      </c>
      <c r="X126" t="s">
        <v>943</v>
      </c>
      <c r="Y126" t="s">
        <v>68</v>
      </c>
      <c r="Z126" t="s">
        <v>381</v>
      </c>
      <c r="AA126" t="s">
        <v>70</v>
      </c>
      <c r="AB126" t="s">
        <v>102</v>
      </c>
      <c r="AC126" s="74">
        <v>30222</v>
      </c>
      <c r="AD126" s="74">
        <v>44197</v>
      </c>
      <c r="AE126" s="74">
        <v>44561</v>
      </c>
      <c r="AF126" t="s">
        <v>72</v>
      </c>
      <c r="AG126" t="s">
        <v>174</v>
      </c>
      <c r="AH126" t="s">
        <v>74</v>
      </c>
      <c r="AI126" t="s">
        <v>75</v>
      </c>
      <c r="AJ126" t="s">
        <v>75</v>
      </c>
      <c r="AK126" t="s">
        <v>382</v>
      </c>
      <c r="AL126" t="s">
        <v>75</v>
      </c>
      <c r="AM126" t="s">
        <v>944</v>
      </c>
      <c r="AN126" t="s">
        <v>945</v>
      </c>
      <c r="AO126" t="s">
        <v>946</v>
      </c>
      <c r="AP126" s="74">
        <v>44195</v>
      </c>
      <c r="AQ126" t="s">
        <v>947</v>
      </c>
      <c r="AR126" t="s">
        <v>384</v>
      </c>
    </row>
    <row r="127" spans="1:44" hidden="1" x14ac:dyDescent="0.15">
      <c r="A127" t="s">
        <v>46</v>
      </c>
      <c r="B127" t="s">
        <v>47</v>
      </c>
      <c r="C127" t="s">
        <v>48</v>
      </c>
      <c r="D127" t="s">
        <v>47</v>
      </c>
      <c r="E127" t="s">
        <v>503</v>
      </c>
      <c r="F127" t="s">
        <v>408</v>
      </c>
      <c r="G127" t="s">
        <v>395</v>
      </c>
      <c r="H127" t="s">
        <v>409</v>
      </c>
      <c r="I127" t="s">
        <v>504</v>
      </c>
      <c r="J127" t="s">
        <v>505</v>
      </c>
      <c r="K127" t="s">
        <v>506</v>
      </c>
      <c r="L127" t="s">
        <v>507</v>
      </c>
      <c r="M127" t="s">
        <v>508</v>
      </c>
      <c r="N127" t="s">
        <v>948</v>
      </c>
      <c r="O127" t="s">
        <v>58</v>
      </c>
      <c r="P127" t="s">
        <v>59</v>
      </c>
      <c r="Q127" t="s">
        <v>628</v>
      </c>
      <c r="R127" t="s">
        <v>95</v>
      </c>
      <c r="S127" t="s">
        <v>949</v>
      </c>
      <c r="T127" t="s">
        <v>950</v>
      </c>
      <c r="U127" t="s">
        <v>951</v>
      </c>
      <c r="V127" t="s">
        <v>952</v>
      </c>
      <c r="W127" t="s">
        <v>953</v>
      </c>
      <c r="X127" t="s">
        <v>954</v>
      </c>
      <c r="Y127" s="74">
        <v>43833</v>
      </c>
      <c r="Z127" t="s">
        <v>127</v>
      </c>
      <c r="AA127" t="s">
        <v>70</v>
      </c>
      <c r="AB127" t="s">
        <v>102</v>
      </c>
      <c r="AC127" s="74">
        <v>22782</v>
      </c>
      <c r="AD127" s="74">
        <v>44197</v>
      </c>
      <c r="AE127" s="74">
        <v>44561</v>
      </c>
      <c r="AF127" t="s">
        <v>72</v>
      </c>
      <c r="AG127" t="s">
        <v>73</v>
      </c>
      <c r="AH127" t="s">
        <v>74</v>
      </c>
      <c r="AI127" t="s">
        <v>75</v>
      </c>
      <c r="AJ127" t="s">
        <v>75</v>
      </c>
      <c r="AK127" t="s">
        <v>90</v>
      </c>
      <c r="AN127" t="s">
        <v>53</v>
      </c>
      <c r="AO127" t="s">
        <v>53</v>
      </c>
      <c r="AP127" t="s">
        <v>68</v>
      </c>
      <c r="AQ127" t="s">
        <v>75</v>
      </c>
      <c r="AR127" t="s">
        <v>177</v>
      </c>
    </row>
    <row r="128" spans="1:44" s="69" customFormat="1" hidden="1" x14ac:dyDescent="0.15">
      <c r="A128" t="s">
        <v>46</v>
      </c>
      <c r="B128" t="s">
        <v>47</v>
      </c>
      <c r="C128" t="s">
        <v>48</v>
      </c>
      <c r="D128" t="s">
        <v>47</v>
      </c>
      <c r="E128" t="s">
        <v>450</v>
      </c>
      <c r="F128" t="s">
        <v>443</v>
      </c>
      <c r="G128" t="s">
        <v>395</v>
      </c>
      <c r="H128" t="s">
        <v>779</v>
      </c>
      <c r="I128" t="s">
        <v>955</v>
      </c>
      <c r="J128" t="s">
        <v>956</v>
      </c>
      <c r="K128" t="s">
        <v>957</v>
      </c>
      <c r="L128" t="s">
        <v>782</v>
      </c>
      <c r="M128" s="73" t="s">
        <v>958</v>
      </c>
      <c r="N128" s="73" t="s">
        <v>959</v>
      </c>
      <c r="O128" t="s">
        <v>58</v>
      </c>
      <c r="P128" t="s">
        <v>58</v>
      </c>
      <c r="Q128" t="s">
        <v>403</v>
      </c>
      <c r="R128" t="s">
        <v>234</v>
      </c>
      <c r="S128" t="s">
        <v>960</v>
      </c>
      <c r="T128" t="s">
        <v>75</v>
      </c>
      <c r="U128" t="s">
        <v>75</v>
      </c>
      <c r="V128" t="s">
        <v>75</v>
      </c>
      <c r="W128" t="s">
        <v>75</v>
      </c>
      <c r="X128" t="s">
        <v>75</v>
      </c>
      <c r="Y128" t="s">
        <v>68</v>
      </c>
      <c r="Z128" t="s">
        <v>405</v>
      </c>
      <c r="AA128" t="s">
        <v>406</v>
      </c>
      <c r="AB128" t="s">
        <v>102</v>
      </c>
      <c r="AC128" t="s">
        <v>68</v>
      </c>
      <c r="AD128"/>
      <c r="AE128"/>
      <c r="AF128" t="s">
        <v>72</v>
      </c>
      <c r="AG128" t="s">
        <v>235</v>
      </c>
      <c r="AH128" t="s">
        <v>74</v>
      </c>
      <c r="AI128" t="s">
        <v>75</v>
      </c>
      <c r="AJ128" t="s">
        <v>961</v>
      </c>
      <c r="AK128" t="s">
        <v>90</v>
      </c>
      <c r="AL128"/>
      <c r="AM128"/>
      <c r="AN128" t="s">
        <v>75</v>
      </c>
      <c r="AO128" t="s">
        <v>75</v>
      </c>
      <c r="AP128" t="s">
        <v>68</v>
      </c>
      <c r="AQ128" t="s">
        <v>75</v>
      </c>
      <c r="AR128" t="s">
        <v>105</v>
      </c>
    </row>
    <row r="129" spans="1:44" s="69" customFormat="1" hidden="1" x14ac:dyDescent="0.15">
      <c r="A129" t="s">
        <v>46</v>
      </c>
      <c r="B129" t="s">
        <v>47</v>
      </c>
      <c r="C129" t="s">
        <v>48</v>
      </c>
      <c r="D129" t="s">
        <v>47</v>
      </c>
      <c r="E129" t="s">
        <v>450</v>
      </c>
      <c r="F129" t="s">
        <v>443</v>
      </c>
      <c r="G129" t="s">
        <v>395</v>
      </c>
      <c r="H129" t="s">
        <v>779</v>
      </c>
      <c r="I129" t="s">
        <v>955</v>
      </c>
      <c r="J129" t="s">
        <v>956</v>
      </c>
      <c r="K129" t="s">
        <v>957</v>
      </c>
      <c r="L129" t="s">
        <v>782</v>
      </c>
      <c r="M129" s="73" t="s">
        <v>958</v>
      </c>
      <c r="N129" s="73" t="s">
        <v>962</v>
      </c>
      <c r="O129" t="s">
        <v>58</v>
      </c>
      <c r="P129" t="s">
        <v>58</v>
      </c>
      <c r="Q129" t="s">
        <v>403</v>
      </c>
      <c r="R129" t="s">
        <v>234</v>
      </c>
      <c r="S129" t="s">
        <v>963</v>
      </c>
      <c r="T129" t="s">
        <v>75</v>
      </c>
      <c r="U129" t="s">
        <v>75</v>
      </c>
      <c r="V129" t="s">
        <v>75</v>
      </c>
      <c r="W129" t="s">
        <v>75</v>
      </c>
      <c r="X129" t="s">
        <v>75</v>
      </c>
      <c r="Y129" t="s">
        <v>68</v>
      </c>
      <c r="Z129" t="s">
        <v>405</v>
      </c>
      <c r="AA129" t="s">
        <v>406</v>
      </c>
      <c r="AB129" t="s">
        <v>102</v>
      </c>
      <c r="AC129" t="s">
        <v>68</v>
      </c>
      <c r="AD129"/>
      <c r="AE129"/>
      <c r="AF129" t="s">
        <v>72</v>
      </c>
      <c r="AG129" t="s">
        <v>235</v>
      </c>
      <c r="AH129" t="s">
        <v>74</v>
      </c>
      <c r="AI129" t="s">
        <v>75</v>
      </c>
      <c r="AJ129" t="s">
        <v>964</v>
      </c>
      <c r="AK129" t="s">
        <v>90</v>
      </c>
      <c r="AL129"/>
      <c r="AM129"/>
      <c r="AN129" t="s">
        <v>75</v>
      </c>
      <c r="AO129" t="s">
        <v>75</v>
      </c>
      <c r="AP129" t="s">
        <v>68</v>
      </c>
      <c r="AQ129" t="s">
        <v>75</v>
      </c>
      <c r="AR129" t="s">
        <v>105</v>
      </c>
    </row>
    <row r="130" spans="1:44" hidden="1" x14ac:dyDescent="0.15">
      <c r="A130" t="s">
        <v>46</v>
      </c>
      <c r="B130" t="s">
        <v>47</v>
      </c>
      <c r="C130" t="s">
        <v>48</v>
      </c>
      <c r="D130" t="s">
        <v>47</v>
      </c>
      <c r="E130" t="s">
        <v>394</v>
      </c>
      <c r="F130" t="s">
        <v>443</v>
      </c>
      <c r="G130" t="s">
        <v>395</v>
      </c>
      <c r="H130" t="s">
        <v>428</v>
      </c>
      <c r="I130" t="s">
        <v>965</v>
      </c>
      <c r="J130" t="s">
        <v>605</v>
      </c>
      <c r="K130" t="s">
        <v>966</v>
      </c>
      <c r="L130" t="s">
        <v>782</v>
      </c>
      <c r="M130" s="73" t="s">
        <v>607</v>
      </c>
      <c r="N130" s="73" t="s">
        <v>967</v>
      </c>
      <c r="O130" t="s">
        <v>58</v>
      </c>
      <c r="P130" t="s">
        <v>58</v>
      </c>
      <c r="Q130" t="s">
        <v>403</v>
      </c>
      <c r="R130" t="s">
        <v>234</v>
      </c>
      <c r="S130" t="s">
        <v>968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68</v>
      </c>
      <c r="Z130" t="s">
        <v>405</v>
      </c>
      <c r="AA130" t="s">
        <v>406</v>
      </c>
      <c r="AB130" t="s">
        <v>102</v>
      </c>
      <c r="AC130" t="s">
        <v>68</v>
      </c>
      <c r="AD130" s="74">
        <v>44256</v>
      </c>
      <c r="AE130" s="74">
        <v>44561</v>
      </c>
      <c r="AF130" t="s">
        <v>103</v>
      </c>
      <c r="AG130" t="s">
        <v>969</v>
      </c>
      <c r="AH130" t="s">
        <v>74</v>
      </c>
      <c r="AI130" t="s">
        <v>75</v>
      </c>
      <c r="AJ130" t="s">
        <v>970</v>
      </c>
      <c r="AK130" t="s">
        <v>90</v>
      </c>
      <c r="AN130" t="s">
        <v>75</v>
      </c>
      <c r="AO130" t="s">
        <v>75</v>
      </c>
      <c r="AP130" t="s">
        <v>68</v>
      </c>
      <c r="AQ130" t="s">
        <v>75</v>
      </c>
      <c r="AR130" t="s">
        <v>105</v>
      </c>
    </row>
    <row r="131" spans="1:44" hidden="1" x14ac:dyDescent="0.15">
      <c r="A131" t="s">
        <v>46</v>
      </c>
      <c r="B131" t="s">
        <v>47</v>
      </c>
      <c r="C131" t="s">
        <v>48</v>
      </c>
      <c r="D131" t="s">
        <v>47</v>
      </c>
      <c r="E131" t="s">
        <v>503</v>
      </c>
      <c r="F131" t="s">
        <v>427</v>
      </c>
      <c r="G131" t="s">
        <v>395</v>
      </c>
      <c r="H131" t="s">
        <v>409</v>
      </c>
      <c r="I131" t="s">
        <v>971</v>
      </c>
      <c r="J131" t="s">
        <v>972</v>
      </c>
      <c r="K131" t="s">
        <v>973</v>
      </c>
      <c r="L131" t="s">
        <v>507</v>
      </c>
      <c r="M131" t="s">
        <v>974</v>
      </c>
      <c r="N131" t="s">
        <v>975</v>
      </c>
      <c r="O131" t="s">
        <v>58</v>
      </c>
      <c r="P131" t="s">
        <v>58</v>
      </c>
      <c r="Q131" t="s">
        <v>434</v>
      </c>
      <c r="R131" t="s">
        <v>166</v>
      </c>
      <c r="S131" t="s">
        <v>190</v>
      </c>
      <c r="T131" t="s">
        <v>976</v>
      </c>
      <c r="U131" t="s">
        <v>977</v>
      </c>
      <c r="V131" t="s">
        <v>978</v>
      </c>
      <c r="W131" t="s">
        <v>979</v>
      </c>
      <c r="X131" t="s">
        <v>980</v>
      </c>
      <c r="Y131" s="74">
        <v>32231</v>
      </c>
      <c r="Z131" t="s">
        <v>405</v>
      </c>
      <c r="AA131" t="s">
        <v>406</v>
      </c>
      <c r="AB131" t="s">
        <v>102</v>
      </c>
      <c r="AC131" s="74">
        <v>21361</v>
      </c>
      <c r="AD131" s="74">
        <v>44197</v>
      </c>
      <c r="AE131" s="74">
        <v>44561</v>
      </c>
      <c r="AF131" t="s">
        <v>72</v>
      </c>
      <c r="AG131" t="s">
        <v>73</v>
      </c>
      <c r="AH131" t="s">
        <v>74</v>
      </c>
      <c r="AI131" t="s">
        <v>75</v>
      </c>
      <c r="AJ131" t="s">
        <v>75</v>
      </c>
      <c r="AK131" t="s">
        <v>90</v>
      </c>
      <c r="AN131" t="s">
        <v>53</v>
      </c>
      <c r="AO131" t="s">
        <v>53</v>
      </c>
      <c r="AP131" t="s">
        <v>68</v>
      </c>
      <c r="AQ131" t="s">
        <v>75</v>
      </c>
      <c r="AR131" t="s">
        <v>105</v>
      </c>
    </row>
    <row r="132" spans="1:44" hidden="1" x14ac:dyDescent="0.15">
      <c r="A132" t="s">
        <v>46</v>
      </c>
      <c r="B132" t="s">
        <v>47</v>
      </c>
      <c r="C132" t="s">
        <v>48</v>
      </c>
      <c r="D132" t="s">
        <v>47</v>
      </c>
      <c r="E132" t="s">
        <v>47</v>
      </c>
      <c r="F132" t="s">
        <v>443</v>
      </c>
      <c r="G132" t="s">
        <v>395</v>
      </c>
      <c r="H132" t="s">
        <v>451</v>
      </c>
      <c r="I132" t="s">
        <v>981</v>
      </c>
      <c r="J132" t="s">
        <v>982</v>
      </c>
      <c r="K132" t="s">
        <v>983</v>
      </c>
      <c r="L132" t="s">
        <v>507</v>
      </c>
      <c r="M132" t="s">
        <v>984</v>
      </c>
      <c r="N132" t="s">
        <v>985</v>
      </c>
      <c r="O132" t="s">
        <v>58</v>
      </c>
      <c r="P132" t="s">
        <v>58</v>
      </c>
      <c r="Q132" t="s">
        <v>403</v>
      </c>
      <c r="R132" t="s">
        <v>166</v>
      </c>
      <c r="S132" t="s">
        <v>53</v>
      </c>
      <c r="T132" t="s">
        <v>986</v>
      </c>
      <c r="U132" t="s">
        <v>987</v>
      </c>
      <c r="V132" t="s">
        <v>884</v>
      </c>
      <c r="W132" t="s">
        <v>988</v>
      </c>
      <c r="X132" t="s">
        <v>989</v>
      </c>
      <c r="Y132" s="74">
        <v>30864</v>
      </c>
      <c r="Z132" t="s">
        <v>405</v>
      </c>
      <c r="AA132" t="s">
        <v>406</v>
      </c>
      <c r="AB132" t="s">
        <v>102</v>
      </c>
      <c r="AC132" s="74">
        <v>21101</v>
      </c>
      <c r="AF132" t="s">
        <v>72</v>
      </c>
      <c r="AG132" t="s">
        <v>73</v>
      </c>
      <c r="AH132" t="s">
        <v>74</v>
      </c>
      <c r="AI132" t="s">
        <v>75</v>
      </c>
      <c r="AJ132" t="s">
        <v>75</v>
      </c>
      <c r="AK132" t="s">
        <v>90</v>
      </c>
      <c r="AN132" t="s">
        <v>53</v>
      </c>
      <c r="AO132" t="s">
        <v>53</v>
      </c>
      <c r="AP132" t="s">
        <v>68</v>
      </c>
      <c r="AQ132" t="s">
        <v>75</v>
      </c>
      <c r="AR132" t="s">
        <v>105</v>
      </c>
    </row>
    <row r="133" spans="1:44" hidden="1" x14ac:dyDescent="0.15">
      <c r="A133" t="s">
        <v>46</v>
      </c>
      <c r="B133" t="s">
        <v>47</v>
      </c>
      <c r="C133" t="s">
        <v>48</v>
      </c>
      <c r="D133" t="s">
        <v>47</v>
      </c>
      <c r="E133" t="s">
        <v>47</v>
      </c>
      <c r="F133" t="s">
        <v>443</v>
      </c>
      <c r="G133" t="s">
        <v>395</v>
      </c>
      <c r="H133" t="s">
        <v>451</v>
      </c>
      <c r="I133" t="s">
        <v>981</v>
      </c>
      <c r="J133" t="s">
        <v>982</v>
      </c>
      <c r="K133" t="s">
        <v>983</v>
      </c>
      <c r="L133" t="s">
        <v>507</v>
      </c>
      <c r="M133" t="s">
        <v>984</v>
      </c>
      <c r="N133" t="s">
        <v>990</v>
      </c>
      <c r="O133" t="s">
        <v>163</v>
      </c>
      <c r="P133" t="s">
        <v>375</v>
      </c>
      <c r="Q133" t="s">
        <v>376</v>
      </c>
      <c r="R133" t="s">
        <v>166</v>
      </c>
      <c r="S133" t="s">
        <v>991</v>
      </c>
      <c r="T133" t="s">
        <v>992</v>
      </c>
      <c r="U133" t="s">
        <v>993</v>
      </c>
      <c r="V133" t="s">
        <v>147</v>
      </c>
      <c r="W133" t="s">
        <v>148</v>
      </c>
      <c r="X133" t="s">
        <v>994</v>
      </c>
      <c r="Y133" s="74">
        <v>40774</v>
      </c>
      <c r="Z133" t="s">
        <v>381</v>
      </c>
      <c r="AA133" t="s">
        <v>70</v>
      </c>
      <c r="AB133" t="s">
        <v>102</v>
      </c>
      <c r="AC133" s="74">
        <v>23026</v>
      </c>
      <c r="AF133" t="s">
        <v>72</v>
      </c>
      <c r="AG133" t="s">
        <v>174</v>
      </c>
      <c r="AH133" t="s">
        <v>74</v>
      </c>
      <c r="AI133" t="s">
        <v>75</v>
      </c>
      <c r="AJ133" t="s">
        <v>75</v>
      </c>
      <c r="AK133" t="s">
        <v>285</v>
      </c>
      <c r="AN133" t="s">
        <v>995</v>
      </c>
      <c r="AO133" t="s">
        <v>996</v>
      </c>
      <c r="AP133" t="s">
        <v>68</v>
      </c>
      <c r="AQ133" t="s">
        <v>75</v>
      </c>
      <c r="AR133" t="s">
        <v>105</v>
      </c>
    </row>
    <row r="134" spans="1:44" hidden="1" x14ac:dyDescent="0.15">
      <c r="A134" t="s">
        <v>46</v>
      </c>
      <c r="B134" t="s">
        <v>47</v>
      </c>
      <c r="C134" t="s">
        <v>48</v>
      </c>
      <c r="D134" t="s">
        <v>47</v>
      </c>
      <c r="E134" t="s">
        <v>47</v>
      </c>
      <c r="F134" t="s">
        <v>408</v>
      </c>
      <c r="G134" t="s">
        <v>395</v>
      </c>
      <c r="H134" t="s">
        <v>451</v>
      </c>
      <c r="I134" t="s">
        <v>997</v>
      </c>
      <c r="J134" t="s">
        <v>998</v>
      </c>
      <c r="K134" t="s">
        <v>999</v>
      </c>
      <c r="L134" t="s">
        <v>507</v>
      </c>
      <c r="M134" t="s">
        <v>1000</v>
      </c>
      <c r="N134" t="s">
        <v>1001</v>
      </c>
      <c r="O134" t="s">
        <v>58</v>
      </c>
      <c r="P134" t="s">
        <v>58</v>
      </c>
      <c r="Q134" t="s">
        <v>434</v>
      </c>
      <c r="R134" t="s">
        <v>166</v>
      </c>
      <c r="S134" t="s">
        <v>1002</v>
      </c>
      <c r="T134" t="s">
        <v>1003</v>
      </c>
      <c r="U134" t="s">
        <v>1004</v>
      </c>
      <c r="V134" t="s">
        <v>1005</v>
      </c>
      <c r="W134" t="s">
        <v>1006</v>
      </c>
      <c r="X134" t="s">
        <v>1007</v>
      </c>
      <c r="Y134" s="74">
        <v>30619</v>
      </c>
      <c r="Z134" t="s">
        <v>405</v>
      </c>
      <c r="AA134" t="s">
        <v>406</v>
      </c>
      <c r="AB134" t="s">
        <v>102</v>
      </c>
      <c r="AC134" s="74">
        <v>30619</v>
      </c>
      <c r="AD134" s="74">
        <v>44197</v>
      </c>
      <c r="AE134" s="74">
        <v>44561</v>
      </c>
      <c r="AF134" t="s">
        <v>72</v>
      </c>
      <c r="AG134" t="s">
        <v>73</v>
      </c>
      <c r="AH134" t="s">
        <v>74</v>
      </c>
      <c r="AI134" t="s">
        <v>75</v>
      </c>
      <c r="AJ134" t="s">
        <v>75</v>
      </c>
      <c r="AK134" t="s">
        <v>285</v>
      </c>
      <c r="AN134" t="s">
        <v>1008</v>
      </c>
      <c r="AO134" t="s">
        <v>1009</v>
      </c>
      <c r="AP134" t="s">
        <v>68</v>
      </c>
      <c r="AQ134" t="s">
        <v>75</v>
      </c>
      <c r="AR134" t="s">
        <v>105</v>
      </c>
    </row>
    <row r="135" spans="1:44" hidden="1" x14ac:dyDescent="0.15">
      <c r="A135" t="s">
        <v>46</v>
      </c>
      <c r="B135" t="s">
        <v>47</v>
      </c>
      <c r="C135" t="s">
        <v>48</v>
      </c>
      <c r="D135" t="s">
        <v>47</v>
      </c>
      <c r="E135" t="s">
        <v>47</v>
      </c>
      <c r="F135" t="s">
        <v>408</v>
      </c>
      <c r="G135" t="s">
        <v>395</v>
      </c>
      <c r="H135" t="s">
        <v>451</v>
      </c>
      <c r="I135" t="s">
        <v>997</v>
      </c>
      <c r="J135" t="s">
        <v>998</v>
      </c>
      <c r="K135" t="s">
        <v>999</v>
      </c>
      <c r="L135" t="s">
        <v>507</v>
      </c>
      <c r="M135" t="s">
        <v>1000</v>
      </c>
      <c r="N135" t="s">
        <v>1010</v>
      </c>
      <c r="O135" t="s">
        <v>58</v>
      </c>
      <c r="P135" t="s">
        <v>58</v>
      </c>
      <c r="Q135" t="s">
        <v>403</v>
      </c>
      <c r="R135" t="s">
        <v>166</v>
      </c>
      <c r="S135" t="s">
        <v>1011</v>
      </c>
      <c r="T135" t="s">
        <v>1012</v>
      </c>
      <c r="U135" t="s">
        <v>1013</v>
      </c>
      <c r="V135" t="s">
        <v>184</v>
      </c>
      <c r="W135" t="s">
        <v>1014</v>
      </c>
      <c r="X135" t="s">
        <v>1015</v>
      </c>
      <c r="Y135" t="s">
        <v>68</v>
      </c>
      <c r="Z135" t="s">
        <v>405</v>
      </c>
      <c r="AA135" t="s">
        <v>406</v>
      </c>
      <c r="AB135" t="s">
        <v>102</v>
      </c>
      <c r="AC135" s="74">
        <v>29687</v>
      </c>
      <c r="AF135" t="s">
        <v>72</v>
      </c>
      <c r="AG135" t="s">
        <v>73</v>
      </c>
      <c r="AH135" t="s">
        <v>74</v>
      </c>
      <c r="AI135" t="s">
        <v>75</v>
      </c>
      <c r="AJ135" t="s">
        <v>75</v>
      </c>
      <c r="AK135" t="s">
        <v>285</v>
      </c>
      <c r="AN135" t="s">
        <v>1016</v>
      </c>
      <c r="AO135" t="s">
        <v>1009</v>
      </c>
      <c r="AP135" t="s">
        <v>68</v>
      </c>
      <c r="AQ135" t="s">
        <v>75</v>
      </c>
      <c r="AR135" t="s">
        <v>105</v>
      </c>
    </row>
    <row r="136" spans="1:44" hidden="1" x14ac:dyDescent="0.15">
      <c r="A136" t="s">
        <v>46</v>
      </c>
      <c r="B136" t="s">
        <v>47</v>
      </c>
      <c r="C136" t="s">
        <v>48</v>
      </c>
      <c r="D136" t="s">
        <v>47</v>
      </c>
      <c r="E136" t="s">
        <v>47</v>
      </c>
      <c r="F136" t="s">
        <v>408</v>
      </c>
      <c r="G136" t="s">
        <v>395</v>
      </c>
      <c r="H136" t="s">
        <v>409</v>
      </c>
      <c r="I136" t="s">
        <v>1017</v>
      </c>
      <c r="J136" t="s">
        <v>1018</v>
      </c>
      <c r="K136" t="s">
        <v>1019</v>
      </c>
      <c r="L136" t="s">
        <v>507</v>
      </c>
      <c r="M136" t="s">
        <v>1020</v>
      </c>
      <c r="N136" t="s">
        <v>1021</v>
      </c>
      <c r="O136" t="s">
        <v>58</v>
      </c>
      <c r="P136" t="s">
        <v>58</v>
      </c>
      <c r="Q136" t="s">
        <v>434</v>
      </c>
      <c r="R136" t="s">
        <v>166</v>
      </c>
      <c r="S136" t="s">
        <v>1022</v>
      </c>
      <c r="T136" t="s">
        <v>1023</v>
      </c>
      <c r="U136" t="s">
        <v>1024</v>
      </c>
      <c r="V136" t="s">
        <v>148</v>
      </c>
      <c r="W136" t="s">
        <v>379</v>
      </c>
      <c r="X136" t="s">
        <v>1025</v>
      </c>
      <c r="Y136" s="74">
        <v>39661</v>
      </c>
      <c r="Z136" t="s">
        <v>127</v>
      </c>
      <c r="AA136" t="s">
        <v>406</v>
      </c>
      <c r="AB136" t="s">
        <v>102</v>
      </c>
      <c r="AC136" s="74">
        <v>28274</v>
      </c>
      <c r="AD136" s="74">
        <v>44197</v>
      </c>
      <c r="AE136" s="74">
        <v>44561</v>
      </c>
      <c r="AF136" t="s">
        <v>72</v>
      </c>
      <c r="AG136" t="s">
        <v>73</v>
      </c>
      <c r="AH136" t="s">
        <v>74</v>
      </c>
      <c r="AI136" t="s">
        <v>75</v>
      </c>
      <c r="AJ136" t="s">
        <v>75</v>
      </c>
      <c r="AK136" t="s">
        <v>285</v>
      </c>
      <c r="AN136" t="s">
        <v>1026</v>
      </c>
      <c r="AO136" t="s">
        <v>662</v>
      </c>
      <c r="AP136" t="s">
        <v>68</v>
      </c>
      <c r="AQ136" t="s">
        <v>75</v>
      </c>
      <c r="AR136" t="s">
        <v>105</v>
      </c>
    </row>
    <row r="137" spans="1:44" hidden="1" x14ac:dyDescent="0.15">
      <c r="A137" t="s">
        <v>46</v>
      </c>
      <c r="B137" t="s">
        <v>47</v>
      </c>
      <c r="C137" t="s">
        <v>48</v>
      </c>
      <c r="D137" t="s">
        <v>47</v>
      </c>
      <c r="E137" t="s">
        <v>47</v>
      </c>
      <c r="F137" t="s">
        <v>408</v>
      </c>
      <c r="G137" t="s">
        <v>395</v>
      </c>
      <c r="H137" t="s">
        <v>409</v>
      </c>
      <c r="I137" t="s">
        <v>1017</v>
      </c>
      <c r="J137" t="s">
        <v>1018</v>
      </c>
      <c r="K137" t="s">
        <v>1019</v>
      </c>
      <c r="L137" t="s">
        <v>507</v>
      </c>
      <c r="M137" t="s">
        <v>1020</v>
      </c>
      <c r="N137" t="s">
        <v>1027</v>
      </c>
      <c r="O137" t="s">
        <v>58</v>
      </c>
      <c r="P137" t="s">
        <v>58</v>
      </c>
      <c r="Q137" t="s">
        <v>403</v>
      </c>
      <c r="R137" t="s">
        <v>166</v>
      </c>
      <c r="S137" t="s">
        <v>1028</v>
      </c>
      <c r="T137" t="s">
        <v>1029</v>
      </c>
      <c r="U137" t="s">
        <v>1030</v>
      </c>
      <c r="V137" t="s">
        <v>154</v>
      </c>
      <c r="W137" t="s">
        <v>1031</v>
      </c>
      <c r="X137" t="s">
        <v>1032</v>
      </c>
      <c r="Y137" s="74">
        <v>29930</v>
      </c>
      <c r="Z137" t="s">
        <v>405</v>
      </c>
      <c r="AA137" t="s">
        <v>406</v>
      </c>
      <c r="AB137" t="s">
        <v>102</v>
      </c>
      <c r="AC137" s="74">
        <v>29930</v>
      </c>
      <c r="AF137" t="s">
        <v>72</v>
      </c>
      <c r="AG137" t="s">
        <v>73</v>
      </c>
      <c r="AH137" t="s">
        <v>74</v>
      </c>
      <c r="AI137" t="s">
        <v>75</v>
      </c>
      <c r="AJ137" t="s">
        <v>75</v>
      </c>
      <c r="AK137" t="s">
        <v>90</v>
      </c>
      <c r="AN137" t="s">
        <v>53</v>
      </c>
      <c r="AO137" t="s">
        <v>53</v>
      </c>
      <c r="AP137" t="s">
        <v>68</v>
      </c>
      <c r="AQ137" t="s">
        <v>75</v>
      </c>
      <c r="AR137" t="s">
        <v>105</v>
      </c>
    </row>
    <row r="138" spans="1:44" hidden="1" x14ac:dyDescent="0.15">
      <c r="A138" t="s">
        <v>46</v>
      </c>
      <c r="B138" t="s">
        <v>47</v>
      </c>
      <c r="C138" t="s">
        <v>48</v>
      </c>
      <c r="D138" t="s">
        <v>47</v>
      </c>
      <c r="E138" t="s">
        <v>47</v>
      </c>
      <c r="F138" t="s">
        <v>408</v>
      </c>
      <c r="G138" t="s">
        <v>395</v>
      </c>
      <c r="H138" t="s">
        <v>409</v>
      </c>
      <c r="I138" t="s">
        <v>1017</v>
      </c>
      <c r="J138" t="s">
        <v>1018</v>
      </c>
      <c r="K138" t="s">
        <v>1019</v>
      </c>
      <c r="L138" t="s">
        <v>507</v>
      </c>
      <c r="M138" t="s">
        <v>1020</v>
      </c>
      <c r="N138" t="s">
        <v>1033</v>
      </c>
      <c r="O138" t="s">
        <v>163</v>
      </c>
      <c r="P138" t="s">
        <v>375</v>
      </c>
      <c r="Q138" t="s">
        <v>376</v>
      </c>
      <c r="R138" t="s">
        <v>166</v>
      </c>
      <c r="S138" t="s">
        <v>1034</v>
      </c>
      <c r="T138" t="s">
        <v>1035</v>
      </c>
      <c r="U138" t="s">
        <v>1036</v>
      </c>
      <c r="V138" t="s">
        <v>1037</v>
      </c>
      <c r="W138" t="s">
        <v>1038</v>
      </c>
      <c r="X138" t="s">
        <v>1039</v>
      </c>
      <c r="Y138" s="74">
        <v>40774</v>
      </c>
      <c r="Z138" t="s">
        <v>381</v>
      </c>
      <c r="AA138" t="s">
        <v>70</v>
      </c>
      <c r="AB138" t="s">
        <v>102</v>
      </c>
      <c r="AC138" s="74">
        <v>20452</v>
      </c>
      <c r="AF138" t="s">
        <v>72</v>
      </c>
      <c r="AG138" t="s">
        <v>174</v>
      </c>
      <c r="AH138" t="s">
        <v>74</v>
      </c>
      <c r="AI138" t="s">
        <v>75</v>
      </c>
      <c r="AJ138" t="s">
        <v>75</v>
      </c>
      <c r="AK138" t="s">
        <v>382</v>
      </c>
      <c r="AN138" t="s">
        <v>1040</v>
      </c>
      <c r="AO138" t="s">
        <v>384</v>
      </c>
      <c r="AP138" t="s">
        <v>68</v>
      </c>
      <c r="AQ138" t="s">
        <v>75</v>
      </c>
      <c r="AR138" t="s">
        <v>105</v>
      </c>
    </row>
    <row r="139" spans="1:44" hidden="1" x14ac:dyDescent="0.15">
      <c r="A139" t="s">
        <v>46</v>
      </c>
      <c r="B139" t="s">
        <v>47</v>
      </c>
      <c r="C139" t="s">
        <v>48</v>
      </c>
      <c r="D139" t="s">
        <v>47</v>
      </c>
      <c r="E139" t="s">
        <v>477</v>
      </c>
      <c r="F139" t="s">
        <v>443</v>
      </c>
      <c r="G139" t="s">
        <v>395</v>
      </c>
      <c r="H139" t="s">
        <v>409</v>
      </c>
      <c r="I139" t="s">
        <v>1041</v>
      </c>
      <c r="J139" t="s">
        <v>1042</v>
      </c>
      <c r="K139" t="s">
        <v>1043</v>
      </c>
      <c r="L139" t="s">
        <v>507</v>
      </c>
      <c r="M139" t="s">
        <v>1044</v>
      </c>
      <c r="N139" t="s">
        <v>1045</v>
      </c>
      <c r="O139" t="s">
        <v>58</v>
      </c>
      <c r="P139" t="s">
        <v>58</v>
      </c>
      <c r="Q139" t="s">
        <v>403</v>
      </c>
      <c r="R139" t="s">
        <v>166</v>
      </c>
      <c r="S139" t="s">
        <v>1046</v>
      </c>
      <c r="T139" t="s">
        <v>1047</v>
      </c>
      <c r="U139" t="s">
        <v>1048</v>
      </c>
      <c r="V139" t="s">
        <v>154</v>
      </c>
      <c r="W139" t="s">
        <v>242</v>
      </c>
      <c r="X139" t="s">
        <v>1049</v>
      </c>
      <c r="Y139" s="74">
        <v>23846</v>
      </c>
      <c r="Z139" t="s">
        <v>405</v>
      </c>
      <c r="AA139" t="s">
        <v>406</v>
      </c>
      <c r="AB139" t="s">
        <v>102</v>
      </c>
      <c r="AC139" s="74">
        <v>23846</v>
      </c>
      <c r="AF139" t="s">
        <v>72</v>
      </c>
      <c r="AG139" t="s">
        <v>73</v>
      </c>
      <c r="AH139" t="s">
        <v>74</v>
      </c>
      <c r="AI139" t="s">
        <v>75</v>
      </c>
      <c r="AJ139" t="s">
        <v>75</v>
      </c>
      <c r="AK139" t="s">
        <v>90</v>
      </c>
      <c r="AN139" t="s">
        <v>53</v>
      </c>
      <c r="AO139" t="s">
        <v>53</v>
      </c>
      <c r="AP139" t="s">
        <v>68</v>
      </c>
      <c r="AQ139" t="s">
        <v>75</v>
      </c>
      <c r="AR139" t="s">
        <v>105</v>
      </c>
    </row>
    <row r="140" spans="1:44" s="69" customFormat="1" hidden="1" x14ac:dyDescent="0.15">
      <c r="A140" t="s">
        <v>46</v>
      </c>
      <c r="B140" t="s">
        <v>47</v>
      </c>
      <c r="C140" t="s">
        <v>48</v>
      </c>
      <c r="D140" t="s">
        <v>47</v>
      </c>
      <c r="E140" t="s">
        <v>394</v>
      </c>
      <c r="F140" t="s">
        <v>443</v>
      </c>
      <c r="G140" t="s">
        <v>395</v>
      </c>
      <c r="H140" t="s">
        <v>428</v>
      </c>
      <c r="I140" t="s">
        <v>965</v>
      </c>
      <c r="J140" t="s">
        <v>605</v>
      </c>
      <c r="K140" t="s">
        <v>966</v>
      </c>
      <c r="L140" t="s">
        <v>782</v>
      </c>
      <c r="M140" s="73" t="s">
        <v>607</v>
      </c>
      <c r="N140" s="73" t="s">
        <v>1050</v>
      </c>
      <c r="O140" t="s">
        <v>58</v>
      </c>
      <c r="P140" t="s">
        <v>58</v>
      </c>
      <c r="Q140" t="s">
        <v>403</v>
      </c>
      <c r="R140" t="s">
        <v>234</v>
      </c>
      <c r="S140" t="s">
        <v>483</v>
      </c>
      <c r="T140" t="s">
        <v>75</v>
      </c>
      <c r="U140" t="s">
        <v>75</v>
      </c>
      <c r="V140" t="s">
        <v>75</v>
      </c>
      <c r="W140" t="s">
        <v>75</v>
      </c>
      <c r="X140" t="s">
        <v>75</v>
      </c>
      <c r="Y140" t="s">
        <v>68</v>
      </c>
      <c r="Z140" t="s">
        <v>1051</v>
      </c>
      <c r="AA140" t="s">
        <v>406</v>
      </c>
      <c r="AB140" t="s">
        <v>102</v>
      </c>
      <c r="AC140" t="s">
        <v>68</v>
      </c>
      <c r="AD140"/>
      <c r="AE140"/>
      <c r="AF140" t="s">
        <v>72</v>
      </c>
      <c r="AG140" t="s">
        <v>235</v>
      </c>
      <c r="AH140" t="s">
        <v>74</v>
      </c>
      <c r="AI140" t="s">
        <v>75</v>
      </c>
      <c r="AJ140" t="s">
        <v>1052</v>
      </c>
      <c r="AK140" t="s">
        <v>90</v>
      </c>
      <c r="AL140"/>
      <c r="AM140"/>
      <c r="AN140" t="s">
        <v>75</v>
      </c>
      <c r="AO140" t="s">
        <v>75</v>
      </c>
      <c r="AP140" t="s">
        <v>68</v>
      </c>
      <c r="AQ140" t="s">
        <v>75</v>
      </c>
      <c r="AR140" t="s">
        <v>105</v>
      </c>
    </row>
    <row r="141" spans="1:44" hidden="1" x14ac:dyDescent="0.15">
      <c r="A141" t="s">
        <v>46</v>
      </c>
      <c r="B141" t="s">
        <v>47</v>
      </c>
      <c r="C141" t="s">
        <v>48</v>
      </c>
      <c r="D141" t="s">
        <v>47</v>
      </c>
      <c r="E141" t="s">
        <v>477</v>
      </c>
      <c r="F141" t="s">
        <v>443</v>
      </c>
      <c r="G141" t="s">
        <v>395</v>
      </c>
      <c r="H141" t="s">
        <v>409</v>
      </c>
      <c r="I141" t="s">
        <v>1041</v>
      </c>
      <c r="J141" t="s">
        <v>1042</v>
      </c>
      <c r="K141" t="s">
        <v>1043</v>
      </c>
      <c r="L141" t="s">
        <v>507</v>
      </c>
      <c r="M141" t="s">
        <v>1044</v>
      </c>
      <c r="N141" t="s">
        <v>1053</v>
      </c>
      <c r="O141" t="s">
        <v>58</v>
      </c>
      <c r="P141" t="s">
        <v>58</v>
      </c>
      <c r="Q141" t="s">
        <v>530</v>
      </c>
      <c r="R141" t="s">
        <v>166</v>
      </c>
      <c r="S141" t="s">
        <v>531</v>
      </c>
      <c r="T141" t="s">
        <v>1054</v>
      </c>
      <c r="U141" t="s">
        <v>1055</v>
      </c>
      <c r="V141" t="s">
        <v>1056</v>
      </c>
      <c r="W141" t="s">
        <v>1057</v>
      </c>
      <c r="X141" t="s">
        <v>1058</v>
      </c>
      <c r="Y141" s="74">
        <v>30481</v>
      </c>
      <c r="Z141" t="s">
        <v>405</v>
      </c>
      <c r="AA141" t="s">
        <v>406</v>
      </c>
      <c r="AB141" t="s">
        <v>102</v>
      </c>
      <c r="AC141" s="74">
        <v>30481</v>
      </c>
      <c r="AF141" t="s">
        <v>72</v>
      </c>
      <c r="AG141" t="s">
        <v>73</v>
      </c>
      <c r="AH141" t="s">
        <v>74</v>
      </c>
      <c r="AI141" t="s">
        <v>75</v>
      </c>
      <c r="AJ141" t="s">
        <v>75</v>
      </c>
      <c r="AK141" t="s">
        <v>90</v>
      </c>
      <c r="AN141" t="s">
        <v>53</v>
      </c>
      <c r="AO141" t="s">
        <v>53</v>
      </c>
      <c r="AP141" t="s">
        <v>68</v>
      </c>
      <c r="AQ141" t="s">
        <v>75</v>
      </c>
      <c r="AR141" t="s">
        <v>105</v>
      </c>
    </row>
    <row r="142" spans="1:44" hidden="1" x14ac:dyDescent="0.15">
      <c r="A142" t="s">
        <v>46</v>
      </c>
      <c r="B142" t="s">
        <v>47</v>
      </c>
      <c r="C142" t="s">
        <v>48</v>
      </c>
      <c r="D142" t="s">
        <v>47</v>
      </c>
      <c r="E142" t="s">
        <v>394</v>
      </c>
      <c r="F142" t="s">
        <v>443</v>
      </c>
      <c r="G142" t="s">
        <v>395</v>
      </c>
      <c r="H142" t="s">
        <v>836</v>
      </c>
      <c r="I142" t="s">
        <v>1059</v>
      </c>
      <c r="J142" t="s">
        <v>1060</v>
      </c>
      <c r="K142" t="s">
        <v>1061</v>
      </c>
      <c r="L142" t="s">
        <v>782</v>
      </c>
      <c r="M142" s="73" t="s">
        <v>1062</v>
      </c>
      <c r="N142" s="73" t="s">
        <v>1063</v>
      </c>
      <c r="O142" t="s">
        <v>58</v>
      </c>
      <c r="P142" t="s">
        <v>58</v>
      </c>
      <c r="Q142" t="s">
        <v>403</v>
      </c>
      <c r="R142" t="s">
        <v>234</v>
      </c>
      <c r="S142" t="s">
        <v>1064</v>
      </c>
      <c r="T142" t="s">
        <v>75</v>
      </c>
      <c r="U142" t="s">
        <v>75</v>
      </c>
      <c r="V142" t="s">
        <v>75</v>
      </c>
      <c r="W142" t="s">
        <v>75</v>
      </c>
      <c r="X142" t="s">
        <v>75</v>
      </c>
      <c r="Y142" t="s">
        <v>68</v>
      </c>
      <c r="Z142" t="s">
        <v>405</v>
      </c>
      <c r="AA142" t="s">
        <v>406</v>
      </c>
      <c r="AB142" t="s">
        <v>102</v>
      </c>
      <c r="AC142" t="s">
        <v>68</v>
      </c>
      <c r="AF142" t="s">
        <v>72</v>
      </c>
      <c r="AG142" t="s">
        <v>235</v>
      </c>
      <c r="AH142" t="s">
        <v>74</v>
      </c>
      <c r="AI142" t="s">
        <v>75</v>
      </c>
      <c r="AJ142" t="s">
        <v>1065</v>
      </c>
      <c r="AK142" t="s">
        <v>90</v>
      </c>
      <c r="AN142" t="s">
        <v>75</v>
      </c>
      <c r="AO142" t="s">
        <v>75</v>
      </c>
      <c r="AP142" t="s">
        <v>68</v>
      </c>
      <c r="AQ142" t="s">
        <v>75</v>
      </c>
      <c r="AR142" t="s">
        <v>105</v>
      </c>
    </row>
    <row r="143" spans="1:44" s="69" customFormat="1" hidden="1" x14ac:dyDescent="0.15">
      <c r="A143" t="s">
        <v>46</v>
      </c>
      <c r="B143" t="s">
        <v>47</v>
      </c>
      <c r="C143" t="s">
        <v>48</v>
      </c>
      <c r="D143" t="s">
        <v>47</v>
      </c>
      <c r="E143" t="s">
        <v>394</v>
      </c>
      <c r="F143" t="s">
        <v>443</v>
      </c>
      <c r="G143" t="s">
        <v>395</v>
      </c>
      <c r="H143" t="s">
        <v>836</v>
      </c>
      <c r="I143" t="s">
        <v>1059</v>
      </c>
      <c r="J143" t="s">
        <v>1060</v>
      </c>
      <c r="K143" t="s">
        <v>1061</v>
      </c>
      <c r="L143" t="s">
        <v>782</v>
      </c>
      <c r="M143" s="73" t="s">
        <v>1062</v>
      </c>
      <c r="N143" s="73" t="s">
        <v>1066</v>
      </c>
      <c r="O143" t="s">
        <v>58</v>
      </c>
      <c r="P143" t="s">
        <v>58</v>
      </c>
      <c r="Q143" t="s">
        <v>403</v>
      </c>
      <c r="R143" t="s">
        <v>234</v>
      </c>
      <c r="S143" t="s">
        <v>1067</v>
      </c>
      <c r="T143" t="s">
        <v>75</v>
      </c>
      <c r="U143" t="s">
        <v>75</v>
      </c>
      <c r="V143" t="s">
        <v>75</v>
      </c>
      <c r="W143" t="s">
        <v>75</v>
      </c>
      <c r="X143" t="s">
        <v>75</v>
      </c>
      <c r="Y143" t="s">
        <v>68</v>
      </c>
      <c r="Z143" t="s">
        <v>405</v>
      </c>
      <c r="AA143" t="s">
        <v>406</v>
      </c>
      <c r="AB143" t="s">
        <v>102</v>
      </c>
      <c r="AC143" t="s">
        <v>68</v>
      </c>
      <c r="AD143" s="74">
        <v>44197</v>
      </c>
      <c r="AE143" s="74">
        <v>44561</v>
      </c>
      <c r="AF143" t="s">
        <v>911</v>
      </c>
      <c r="AG143" t="s">
        <v>235</v>
      </c>
      <c r="AH143" t="s">
        <v>74</v>
      </c>
      <c r="AI143" t="s">
        <v>75</v>
      </c>
      <c r="AJ143" t="s">
        <v>1068</v>
      </c>
      <c r="AK143" t="s">
        <v>90</v>
      </c>
      <c r="AL143"/>
      <c r="AM143"/>
      <c r="AN143" t="s">
        <v>75</v>
      </c>
      <c r="AO143" t="s">
        <v>75</v>
      </c>
      <c r="AP143" s="74">
        <v>44141</v>
      </c>
      <c r="AQ143" t="s">
        <v>1069</v>
      </c>
      <c r="AR143" t="s">
        <v>105</v>
      </c>
    </row>
    <row r="144" spans="1:44" hidden="1" x14ac:dyDescent="0.15">
      <c r="A144" t="s">
        <v>46</v>
      </c>
      <c r="B144" t="s">
        <v>47</v>
      </c>
      <c r="C144" t="s">
        <v>48</v>
      </c>
      <c r="D144" t="s">
        <v>47</v>
      </c>
      <c r="E144" t="s">
        <v>450</v>
      </c>
      <c r="F144" t="s">
        <v>408</v>
      </c>
      <c r="G144" t="s">
        <v>395</v>
      </c>
      <c r="H144" t="s">
        <v>451</v>
      </c>
      <c r="I144" t="s">
        <v>1070</v>
      </c>
      <c r="J144" t="s">
        <v>1071</v>
      </c>
      <c r="K144" t="s">
        <v>1072</v>
      </c>
      <c r="L144" t="s">
        <v>507</v>
      </c>
      <c r="M144" t="s">
        <v>1073</v>
      </c>
      <c r="N144" t="s">
        <v>1074</v>
      </c>
      <c r="O144" t="s">
        <v>58</v>
      </c>
      <c r="P144" t="s">
        <v>58</v>
      </c>
      <c r="Q144" t="s">
        <v>403</v>
      </c>
      <c r="R144" t="s">
        <v>166</v>
      </c>
      <c r="S144" t="s">
        <v>1075</v>
      </c>
      <c r="T144" t="s">
        <v>1076</v>
      </c>
      <c r="U144" t="s">
        <v>1077</v>
      </c>
      <c r="V144" t="s">
        <v>303</v>
      </c>
      <c r="W144" t="s">
        <v>1078</v>
      </c>
      <c r="X144" t="s">
        <v>1079</v>
      </c>
      <c r="Y144" s="74">
        <v>31184</v>
      </c>
      <c r="Z144" t="s">
        <v>420</v>
      </c>
      <c r="AA144" t="s">
        <v>406</v>
      </c>
      <c r="AB144" t="s">
        <v>102</v>
      </c>
      <c r="AC144" s="74">
        <v>31184</v>
      </c>
      <c r="AF144" t="s">
        <v>72</v>
      </c>
      <c r="AG144" t="s">
        <v>73</v>
      </c>
      <c r="AH144" t="s">
        <v>74</v>
      </c>
      <c r="AI144" t="s">
        <v>75</v>
      </c>
      <c r="AJ144" t="s">
        <v>75</v>
      </c>
      <c r="AK144" t="s">
        <v>285</v>
      </c>
      <c r="AN144" t="s">
        <v>1080</v>
      </c>
      <c r="AO144" t="s">
        <v>1009</v>
      </c>
      <c r="AP144" t="s">
        <v>68</v>
      </c>
      <c r="AQ144" t="s">
        <v>75</v>
      </c>
      <c r="AR144" t="s">
        <v>105</v>
      </c>
    </row>
    <row r="145" spans="1:44" hidden="1" x14ac:dyDescent="0.15">
      <c r="A145" t="s">
        <v>46</v>
      </c>
      <c r="B145" t="s">
        <v>47</v>
      </c>
      <c r="C145" t="s">
        <v>48</v>
      </c>
      <c r="D145" t="s">
        <v>47</v>
      </c>
      <c r="E145" t="s">
        <v>450</v>
      </c>
      <c r="F145" t="s">
        <v>408</v>
      </c>
      <c r="G145" t="s">
        <v>395</v>
      </c>
      <c r="H145" t="s">
        <v>451</v>
      </c>
      <c r="I145" t="s">
        <v>1070</v>
      </c>
      <c r="J145" t="s">
        <v>1071</v>
      </c>
      <c r="K145" t="s">
        <v>1072</v>
      </c>
      <c r="L145" t="s">
        <v>507</v>
      </c>
      <c r="M145" t="s">
        <v>1073</v>
      </c>
      <c r="N145" t="s">
        <v>1081</v>
      </c>
      <c r="O145" t="s">
        <v>58</v>
      </c>
      <c r="P145" t="s">
        <v>58</v>
      </c>
      <c r="Q145" t="s">
        <v>403</v>
      </c>
      <c r="R145" t="s">
        <v>166</v>
      </c>
      <c r="S145" t="s">
        <v>1082</v>
      </c>
      <c r="T145" t="s">
        <v>1083</v>
      </c>
      <c r="U145" t="s">
        <v>1084</v>
      </c>
      <c r="V145" t="s">
        <v>1085</v>
      </c>
      <c r="W145" t="s">
        <v>1086</v>
      </c>
      <c r="X145" t="s">
        <v>1087</v>
      </c>
      <c r="Y145" s="74">
        <v>42342</v>
      </c>
      <c r="Z145" t="s">
        <v>405</v>
      </c>
      <c r="AA145" t="s">
        <v>406</v>
      </c>
      <c r="AB145" t="s">
        <v>102</v>
      </c>
      <c r="AC145" s="74">
        <v>30986</v>
      </c>
      <c r="AF145" t="s">
        <v>72</v>
      </c>
      <c r="AG145" t="s">
        <v>73</v>
      </c>
      <c r="AH145" t="s">
        <v>74</v>
      </c>
      <c r="AI145" t="s">
        <v>75</v>
      </c>
      <c r="AJ145" t="s">
        <v>75</v>
      </c>
      <c r="AK145" t="s">
        <v>90</v>
      </c>
      <c r="AN145" t="s">
        <v>75</v>
      </c>
      <c r="AO145" t="s">
        <v>91</v>
      </c>
      <c r="AP145" t="s">
        <v>68</v>
      </c>
      <c r="AQ145" t="s">
        <v>75</v>
      </c>
      <c r="AR145" t="s">
        <v>105</v>
      </c>
    </row>
    <row r="146" spans="1:44" s="69" customFormat="1" hidden="1" x14ac:dyDescent="0.15">
      <c r="A146" t="s">
        <v>46</v>
      </c>
      <c r="B146" t="s">
        <v>47</v>
      </c>
      <c r="C146" t="s">
        <v>48</v>
      </c>
      <c r="D146" t="s">
        <v>47</v>
      </c>
      <c r="E146" t="s">
        <v>47</v>
      </c>
      <c r="F146" t="s">
        <v>49</v>
      </c>
      <c r="G146" t="s">
        <v>395</v>
      </c>
      <c r="H146" t="s">
        <v>409</v>
      </c>
      <c r="I146" t="s">
        <v>1088</v>
      </c>
      <c r="J146" t="s">
        <v>730</v>
      </c>
      <c r="K146" t="s">
        <v>1089</v>
      </c>
      <c r="L146" t="s">
        <v>1090</v>
      </c>
      <c r="M146" s="73" t="s">
        <v>47</v>
      </c>
      <c r="N146" s="73" t="s">
        <v>1091</v>
      </c>
      <c r="O146" t="s">
        <v>58</v>
      </c>
      <c r="P146" t="s">
        <v>58</v>
      </c>
      <c r="Q146" t="s">
        <v>403</v>
      </c>
      <c r="R146" t="s">
        <v>234</v>
      </c>
      <c r="S146" t="s">
        <v>1092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68</v>
      </c>
      <c r="Z146" t="s">
        <v>786</v>
      </c>
      <c r="AA146" t="s">
        <v>406</v>
      </c>
      <c r="AB146" t="s">
        <v>102</v>
      </c>
      <c r="AC146" t="s">
        <v>68</v>
      </c>
      <c r="AD146"/>
      <c r="AE146"/>
      <c r="AF146" t="s">
        <v>72</v>
      </c>
      <c r="AG146" t="s">
        <v>235</v>
      </c>
      <c r="AH146" t="s">
        <v>74</v>
      </c>
      <c r="AI146" t="s">
        <v>75</v>
      </c>
      <c r="AJ146" t="s">
        <v>75</v>
      </c>
      <c r="AK146" t="s">
        <v>90</v>
      </c>
      <c r="AL146"/>
      <c r="AM146"/>
      <c r="AN146" t="s">
        <v>75</v>
      </c>
      <c r="AO146" t="s">
        <v>75</v>
      </c>
      <c r="AP146" t="s">
        <v>68</v>
      </c>
      <c r="AQ146" t="s">
        <v>75</v>
      </c>
      <c r="AR146" t="s">
        <v>105</v>
      </c>
    </row>
    <row r="147" spans="1:44" hidden="1" x14ac:dyDescent="0.15">
      <c r="A147" t="s">
        <v>46</v>
      </c>
      <c r="B147" t="s">
        <v>47</v>
      </c>
      <c r="C147" t="s">
        <v>48</v>
      </c>
      <c r="D147" t="s">
        <v>47</v>
      </c>
      <c r="E147" t="s">
        <v>450</v>
      </c>
      <c r="F147" t="s">
        <v>427</v>
      </c>
      <c r="G147" t="s">
        <v>395</v>
      </c>
      <c r="H147" t="s">
        <v>451</v>
      </c>
      <c r="I147" t="s">
        <v>1093</v>
      </c>
      <c r="J147" t="s">
        <v>1094</v>
      </c>
      <c r="K147" t="s">
        <v>1095</v>
      </c>
      <c r="L147" t="s">
        <v>507</v>
      </c>
      <c r="M147" t="s">
        <v>1096</v>
      </c>
      <c r="N147" t="s">
        <v>1097</v>
      </c>
      <c r="O147" t="s">
        <v>58</v>
      </c>
      <c r="P147" t="s">
        <v>58</v>
      </c>
      <c r="Q147" t="s">
        <v>434</v>
      </c>
      <c r="R147" t="s">
        <v>166</v>
      </c>
      <c r="S147" t="s">
        <v>1098</v>
      </c>
      <c r="T147" t="s">
        <v>1099</v>
      </c>
      <c r="U147" t="s">
        <v>1100</v>
      </c>
      <c r="V147" t="s">
        <v>1101</v>
      </c>
      <c r="W147" t="s">
        <v>1102</v>
      </c>
      <c r="X147" t="s">
        <v>1103</v>
      </c>
      <c r="Y147" t="s">
        <v>68</v>
      </c>
      <c r="Z147" t="s">
        <v>420</v>
      </c>
      <c r="AA147" t="s">
        <v>406</v>
      </c>
      <c r="AB147" t="s">
        <v>102</v>
      </c>
      <c r="AC147" s="74">
        <v>28412</v>
      </c>
      <c r="AD147" s="74">
        <v>44197</v>
      </c>
      <c r="AE147" s="74">
        <v>44561</v>
      </c>
      <c r="AF147" t="s">
        <v>72</v>
      </c>
      <c r="AG147" t="s">
        <v>73</v>
      </c>
      <c r="AH147" t="s">
        <v>74</v>
      </c>
      <c r="AI147" t="s">
        <v>75</v>
      </c>
      <c r="AJ147" t="s">
        <v>75</v>
      </c>
      <c r="AK147" t="s">
        <v>90</v>
      </c>
      <c r="AN147" t="s">
        <v>75</v>
      </c>
      <c r="AO147" t="s">
        <v>75</v>
      </c>
      <c r="AP147" t="s">
        <v>68</v>
      </c>
      <c r="AQ147" t="s">
        <v>75</v>
      </c>
      <c r="AR147" t="s">
        <v>75</v>
      </c>
    </row>
    <row r="148" spans="1:44" hidden="1" x14ac:dyDescent="0.15">
      <c r="A148" t="s">
        <v>46</v>
      </c>
      <c r="B148" t="s">
        <v>47</v>
      </c>
      <c r="C148" t="s">
        <v>48</v>
      </c>
      <c r="D148" t="s">
        <v>47</v>
      </c>
      <c r="E148" t="s">
        <v>450</v>
      </c>
      <c r="F148" t="s">
        <v>408</v>
      </c>
      <c r="G148" t="s">
        <v>395</v>
      </c>
      <c r="H148" t="s">
        <v>451</v>
      </c>
      <c r="I148" t="s">
        <v>1104</v>
      </c>
      <c r="J148" t="s">
        <v>1105</v>
      </c>
      <c r="K148" t="s">
        <v>1106</v>
      </c>
      <c r="L148" t="s">
        <v>507</v>
      </c>
      <c r="M148" t="s">
        <v>1107</v>
      </c>
      <c r="N148" t="s">
        <v>1108</v>
      </c>
      <c r="O148" t="s">
        <v>58</v>
      </c>
      <c r="P148" t="s">
        <v>59</v>
      </c>
      <c r="Q148" t="s">
        <v>628</v>
      </c>
      <c r="R148" t="s">
        <v>61</v>
      </c>
      <c r="S148" t="s">
        <v>1109</v>
      </c>
      <c r="T148" t="s">
        <v>1110</v>
      </c>
      <c r="U148" t="s">
        <v>1111</v>
      </c>
      <c r="V148" t="s">
        <v>1112</v>
      </c>
      <c r="W148" t="s">
        <v>1113</v>
      </c>
      <c r="X148" t="s">
        <v>1114</v>
      </c>
      <c r="Y148" s="74">
        <v>36982</v>
      </c>
      <c r="Z148" t="s">
        <v>88</v>
      </c>
      <c r="AA148" t="s">
        <v>70</v>
      </c>
      <c r="AB148" t="s">
        <v>1115</v>
      </c>
      <c r="AC148" s="74">
        <v>24005</v>
      </c>
      <c r="AD148" s="74">
        <v>43525</v>
      </c>
      <c r="AE148" s="74">
        <v>44985</v>
      </c>
      <c r="AF148" t="s">
        <v>72</v>
      </c>
      <c r="AG148" t="s">
        <v>73</v>
      </c>
      <c r="AH148" t="s">
        <v>74</v>
      </c>
      <c r="AI148" t="s">
        <v>75</v>
      </c>
      <c r="AJ148" t="s">
        <v>75</v>
      </c>
      <c r="AK148" t="s">
        <v>90</v>
      </c>
      <c r="AN148" t="s">
        <v>53</v>
      </c>
      <c r="AO148" t="s">
        <v>53</v>
      </c>
      <c r="AP148" t="s">
        <v>68</v>
      </c>
      <c r="AQ148" t="s">
        <v>75</v>
      </c>
      <c r="AR148" t="s">
        <v>105</v>
      </c>
    </row>
    <row r="149" spans="1:44" hidden="1" x14ac:dyDescent="0.15">
      <c r="A149" t="s">
        <v>46</v>
      </c>
      <c r="B149" t="s">
        <v>47</v>
      </c>
      <c r="C149" t="s">
        <v>48</v>
      </c>
      <c r="D149" t="s">
        <v>47</v>
      </c>
      <c r="E149" t="s">
        <v>450</v>
      </c>
      <c r="F149" t="s">
        <v>408</v>
      </c>
      <c r="G149" t="s">
        <v>395</v>
      </c>
      <c r="H149" t="s">
        <v>451</v>
      </c>
      <c r="I149" t="s">
        <v>1104</v>
      </c>
      <c r="J149" t="s">
        <v>1105</v>
      </c>
      <c r="K149" t="s">
        <v>1106</v>
      </c>
      <c r="L149" t="s">
        <v>507</v>
      </c>
      <c r="M149" t="s">
        <v>1107</v>
      </c>
      <c r="N149" t="s">
        <v>1116</v>
      </c>
      <c r="O149" t="s">
        <v>58</v>
      </c>
      <c r="P149" t="s">
        <v>58</v>
      </c>
      <c r="Q149" t="s">
        <v>403</v>
      </c>
      <c r="R149" t="s">
        <v>166</v>
      </c>
      <c r="S149" t="s">
        <v>1117</v>
      </c>
      <c r="T149" t="s">
        <v>1118</v>
      </c>
      <c r="U149" t="s">
        <v>1119</v>
      </c>
      <c r="V149" t="s">
        <v>1120</v>
      </c>
      <c r="W149" t="s">
        <v>1121</v>
      </c>
      <c r="X149" t="s">
        <v>1122</v>
      </c>
      <c r="Y149" s="74">
        <v>28031</v>
      </c>
      <c r="Z149" t="s">
        <v>405</v>
      </c>
      <c r="AA149" t="s">
        <v>406</v>
      </c>
      <c r="AB149" t="s">
        <v>102</v>
      </c>
      <c r="AC149" s="74">
        <v>28031</v>
      </c>
      <c r="AF149" t="s">
        <v>72</v>
      </c>
      <c r="AG149" t="s">
        <v>73</v>
      </c>
      <c r="AH149" t="s">
        <v>74</v>
      </c>
      <c r="AI149" t="s">
        <v>75</v>
      </c>
      <c r="AJ149" t="s">
        <v>75</v>
      </c>
      <c r="AK149" t="s">
        <v>90</v>
      </c>
      <c r="AN149" t="s">
        <v>53</v>
      </c>
      <c r="AO149" t="s">
        <v>53</v>
      </c>
      <c r="AP149" t="s">
        <v>68</v>
      </c>
      <c r="AQ149" t="s">
        <v>75</v>
      </c>
      <c r="AR149" t="s">
        <v>105</v>
      </c>
    </row>
    <row r="150" spans="1:44" hidden="1" x14ac:dyDescent="0.15">
      <c r="A150" t="s">
        <v>46</v>
      </c>
      <c r="B150" t="s">
        <v>47</v>
      </c>
      <c r="C150" t="s">
        <v>48</v>
      </c>
      <c r="D150" t="s">
        <v>47</v>
      </c>
      <c r="E150" t="s">
        <v>450</v>
      </c>
      <c r="F150" t="s">
        <v>408</v>
      </c>
      <c r="G150" t="s">
        <v>395</v>
      </c>
      <c r="H150" t="s">
        <v>451</v>
      </c>
      <c r="I150" t="s">
        <v>1104</v>
      </c>
      <c r="J150" t="s">
        <v>1105</v>
      </c>
      <c r="K150" t="s">
        <v>1106</v>
      </c>
      <c r="L150" t="s">
        <v>507</v>
      </c>
      <c r="M150" t="s">
        <v>1107</v>
      </c>
      <c r="N150" t="s">
        <v>1123</v>
      </c>
      <c r="O150" t="s">
        <v>58</v>
      </c>
      <c r="P150" t="s">
        <v>58</v>
      </c>
      <c r="Q150" t="s">
        <v>403</v>
      </c>
      <c r="R150" t="s">
        <v>166</v>
      </c>
      <c r="S150" t="s">
        <v>1124</v>
      </c>
      <c r="T150" t="s">
        <v>1125</v>
      </c>
      <c r="U150" t="s">
        <v>1126</v>
      </c>
      <c r="V150" t="s">
        <v>1127</v>
      </c>
      <c r="W150" t="s">
        <v>1127</v>
      </c>
      <c r="X150" t="s">
        <v>1128</v>
      </c>
      <c r="Y150" s="74">
        <v>29662</v>
      </c>
      <c r="Z150" t="s">
        <v>405</v>
      </c>
      <c r="AA150" t="s">
        <v>406</v>
      </c>
      <c r="AB150" t="s">
        <v>102</v>
      </c>
      <c r="AC150" s="74">
        <v>29662</v>
      </c>
      <c r="AF150" t="s">
        <v>72</v>
      </c>
      <c r="AG150" t="s">
        <v>73</v>
      </c>
      <c r="AH150" t="s">
        <v>74</v>
      </c>
      <c r="AI150" t="s">
        <v>75</v>
      </c>
      <c r="AJ150" t="s">
        <v>75</v>
      </c>
      <c r="AK150" t="s">
        <v>90</v>
      </c>
      <c r="AN150" t="s">
        <v>53</v>
      </c>
      <c r="AO150" t="s">
        <v>53</v>
      </c>
      <c r="AP150" t="s">
        <v>68</v>
      </c>
      <c r="AQ150" t="s">
        <v>75</v>
      </c>
      <c r="AR150" t="s">
        <v>105</v>
      </c>
    </row>
    <row r="151" spans="1:44" hidden="1" x14ac:dyDescent="0.15">
      <c r="A151" t="s">
        <v>46</v>
      </c>
      <c r="B151" t="s">
        <v>47</v>
      </c>
      <c r="C151" t="s">
        <v>48</v>
      </c>
      <c r="D151" t="s">
        <v>47</v>
      </c>
      <c r="E151" t="s">
        <v>450</v>
      </c>
      <c r="F151" t="s">
        <v>408</v>
      </c>
      <c r="G151" t="s">
        <v>395</v>
      </c>
      <c r="H151" t="s">
        <v>451</v>
      </c>
      <c r="I151" t="s">
        <v>1104</v>
      </c>
      <c r="J151" t="s">
        <v>1105</v>
      </c>
      <c r="K151" t="s">
        <v>1106</v>
      </c>
      <c r="L151" t="s">
        <v>507</v>
      </c>
      <c r="M151" t="s">
        <v>1107</v>
      </c>
      <c r="N151" t="s">
        <v>1129</v>
      </c>
      <c r="O151" t="s">
        <v>58</v>
      </c>
      <c r="P151" t="s">
        <v>58</v>
      </c>
      <c r="Q151" t="s">
        <v>530</v>
      </c>
      <c r="R151" t="s">
        <v>166</v>
      </c>
      <c r="S151" t="s">
        <v>531</v>
      </c>
      <c r="T151" t="s">
        <v>1130</v>
      </c>
      <c r="U151" t="s">
        <v>1131</v>
      </c>
      <c r="V151" t="s">
        <v>1132</v>
      </c>
      <c r="W151" t="s">
        <v>658</v>
      </c>
      <c r="X151" t="s">
        <v>1133</v>
      </c>
      <c r="Y151" s="74">
        <v>28584</v>
      </c>
      <c r="Z151" t="s">
        <v>405</v>
      </c>
      <c r="AA151" t="s">
        <v>406</v>
      </c>
      <c r="AB151" t="s">
        <v>102</v>
      </c>
      <c r="AC151" s="74">
        <v>28584</v>
      </c>
      <c r="AF151" t="s">
        <v>72</v>
      </c>
      <c r="AG151" t="s">
        <v>73</v>
      </c>
      <c r="AH151" t="s">
        <v>74</v>
      </c>
      <c r="AI151" t="s">
        <v>75</v>
      </c>
      <c r="AJ151" t="s">
        <v>75</v>
      </c>
      <c r="AK151" t="s">
        <v>90</v>
      </c>
      <c r="AN151" t="s">
        <v>53</v>
      </c>
      <c r="AO151" t="s">
        <v>53</v>
      </c>
      <c r="AP151" t="s">
        <v>68</v>
      </c>
      <c r="AQ151" t="s">
        <v>75</v>
      </c>
      <c r="AR151" t="s">
        <v>105</v>
      </c>
    </row>
    <row r="152" spans="1:44" hidden="1" x14ac:dyDescent="0.15">
      <c r="A152" t="s">
        <v>46</v>
      </c>
      <c r="B152" t="s">
        <v>47</v>
      </c>
      <c r="C152" t="s">
        <v>48</v>
      </c>
      <c r="D152" t="s">
        <v>47</v>
      </c>
      <c r="E152" t="s">
        <v>407</v>
      </c>
      <c r="F152" t="s">
        <v>443</v>
      </c>
      <c r="G152" t="s">
        <v>395</v>
      </c>
      <c r="H152" t="s">
        <v>409</v>
      </c>
      <c r="I152" t="s">
        <v>1134</v>
      </c>
      <c r="J152" t="s">
        <v>1135</v>
      </c>
      <c r="K152" t="s">
        <v>1136</v>
      </c>
      <c r="L152" t="s">
        <v>507</v>
      </c>
      <c r="M152" t="s">
        <v>1137</v>
      </c>
      <c r="N152" t="s">
        <v>1138</v>
      </c>
      <c r="O152" t="s">
        <v>58</v>
      </c>
      <c r="P152" t="s">
        <v>58</v>
      </c>
      <c r="Q152" t="s">
        <v>434</v>
      </c>
      <c r="R152" t="s">
        <v>166</v>
      </c>
      <c r="S152" t="s">
        <v>1139</v>
      </c>
      <c r="T152" t="s">
        <v>1140</v>
      </c>
      <c r="U152" t="s">
        <v>1141</v>
      </c>
      <c r="V152" t="s">
        <v>1142</v>
      </c>
      <c r="W152" t="s">
        <v>1143</v>
      </c>
      <c r="X152" t="s">
        <v>1144</v>
      </c>
      <c r="Y152" s="74">
        <v>36586</v>
      </c>
      <c r="Z152" t="s">
        <v>88</v>
      </c>
      <c r="AA152" t="s">
        <v>406</v>
      </c>
      <c r="AB152" t="s">
        <v>102</v>
      </c>
      <c r="AC152" s="74">
        <v>27055</v>
      </c>
      <c r="AD152" s="74">
        <v>44197</v>
      </c>
      <c r="AE152" s="74">
        <v>44561</v>
      </c>
      <c r="AF152" t="s">
        <v>72</v>
      </c>
      <c r="AG152" t="s">
        <v>73</v>
      </c>
      <c r="AH152" t="s">
        <v>74</v>
      </c>
      <c r="AI152" t="s">
        <v>75</v>
      </c>
      <c r="AJ152" t="s">
        <v>75</v>
      </c>
      <c r="AK152" t="s">
        <v>285</v>
      </c>
      <c r="AN152" t="s">
        <v>1145</v>
      </c>
      <c r="AO152" t="s">
        <v>1009</v>
      </c>
      <c r="AP152" t="s">
        <v>68</v>
      </c>
      <c r="AQ152" t="s">
        <v>75</v>
      </c>
      <c r="AR152" t="s">
        <v>105</v>
      </c>
    </row>
    <row r="153" spans="1:44" s="69" customFormat="1" hidden="1" x14ac:dyDescent="0.15">
      <c r="A153" t="s">
        <v>46</v>
      </c>
      <c r="B153" t="s">
        <v>47</v>
      </c>
      <c r="C153" t="s">
        <v>48</v>
      </c>
      <c r="D153" t="s">
        <v>47</v>
      </c>
      <c r="E153" t="s">
        <v>47</v>
      </c>
      <c r="F153" t="s">
        <v>49</v>
      </c>
      <c r="G153" t="s">
        <v>395</v>
      </c>
      <c r="H153" t="s">
        <v>409</v>
      </c>
      <c r="I153" t="s">
        <v>1088</v>
      </c>
      <c r="J153" t="s">
        <v>730</v>
      </c>
      <c r="K153" t="s">
        <v>1089</v>
      </c>
      <c r="L153" t="s">
        <v>1090</v>
      </c>
      <c r="M153" s="73" t="s">
        <v>47</v>
      </c>
      <c r="N153" s="73" t="s">
        <v>1146</v>
      </c>
      <c r="O153" t="s">
        <v>58</v>
      </c>
      <c r="P153" t="s">
        <v>58</v>
      </c>
      <c r="Q153" t="s">
        <v>403</v>
      </c>
      <c r="R153" t="s">
        <v>234</v>
      </c>
      <c r="S153" t="s">
        <v>1147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68</v>
      </c>
      <c r="Z153" t="s">
        <v>786</v>
      </c>
      <c r="AA153" t="s">
        <v>406</v>
      </c>
      <c r="AB153" t="s">
        <v>102</v>
      </c>
      <c r="AC153" t="s">
        <v>68</v>
      </c>
      <c r="AD153"/>
      <c r="AE153"/>
      <c r="AF153" t="s">
        <v>72</v>
      </c>
      <c r="AG153" t="s">
        <v>235</v>
      </c>
      <c r="AH153" t="s">
        <v>74</v>
      </c>
      <c r="AI153" t="s">
        <v>75</v>
      </c>
      <c r="AJ153" t="s">
        <v>75</v>
      </c>
      <c r="AK153" t="s">
        <v>90</v>
      </c>
      <c r="AL153"/>
      <c r="AM153"/>
      <c r="AN153" t="s">
        <v>75</v>
      </c>
      <c r="AO153" t="s">
        <v>75</v>
      </c>
      <c r="AP153" t="s">
        <v>68</v>
      </c>
      <c r="AQ153" t="s">
        <v>75</v>
      </c>
      <c r="AR153" t="s">
        <v>105</v>
      </c>
    </row>
    <row r="154" spans="1:44" s="69" customFormat="1" hidden="1" x14ac:dyDescent="0.15">
      <c r="A154" t="s">
        <v>46</v>
      </c>
      <c r="B154" t="s">
        <v>47</v>
      </c>
      <c r="C154" t="s">
        <v>48</v>
      </c>
      <c r="D154" t="s">
        <v>47</v>
      </c>
      <c r="E154" t="s">
        <v>47</v>
      </c>
      <c r="F154" t="s">
        <v>49</v>
      </c>
      <c r="G154" t="s">
        <v>395</v>
      </c>
      <c r="H154" t="s">
        <v>409</v>
      </c>
      <c r="I154" t="s">
        <v>1088</v>
      </c>
      <c r="J154" t="s">
        <v>730</v>
      </c>
      <c r="K154" t="s">
        <v>1089</v>
      </c>
      <c r="L154" t="s">
        <v>1090</v>
      </c>
      <c r="M154" s="73" t="s">
        <v>47</v>
      </c>
      <c r="N154" s="73" t="s">
        <v>1148</v>
      </c>
      <c r="O154" t="s">
        <v>58</v>
      </c>
      <c r="P154" t="s">
        <v>58</v>
      </c>
      <c r="Q154" t="s">
        <v>403</v>
      </c>
      <c r="R154" t="s">
        <v>234</v>
      </c>
      <c r="S154" t="s">
        <v>1149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68</v>
      </c>
      <c r="Z154" t="s">
        <v>405</v>
      </c>
      <c r="AA154" t="s">
        <v>406</v>
      </c>
      <c r="AB154" t="s">
        <v>102</v>
      </c>
      <c r="AC154" t="s">
        <v>68</v>
      </c>
      <c r="AD154"/>
      <c r="AE154"/>
      <c r="AF154" t="s">
        <v>72</v>
      </c>
      <c r="AG154" t="s">
        <v>235</v>
      </c>
      <c r="AH154" t="s">
        <v>74</v>
      </c>
      <c r="AI154" t="s">
        <v>75</v>
      </c>
      <c r="AJ154" t="s">
        <v>75</v>
      </c>
      <c r="AK154" t="s">
        <v>90</v>
      </c>
      <c r="AL154"/>
      <c r="AM154"/>
      <c r="AN154" t="s">
        <v>75</v>
      </c>
      <c r="AO154" t="s">
        <v>75</v>
      </c>
      <c r="AP154" t="s">
        <v>68</v>
      </c>
      <c r="AQ154" t="s">
        <v>75</v>
      </c>
      <c r="AR154" t="s">
        <v>105</v>
      </c>
    </row>
    <row r="155" spans="1:44" hidden="1" x14ac:dyDescent="0.15">
      <c r="A155" t="s">
        <v>46</v>
      </c>
      <c r="B155" t="s">
        <v>47</v>
      </c>
      <c r="C155" t="s">
        <v>48</v>
      </c>
      <c r="D155" t="s">
        <v>47</v>
      </c>
      <c r="E155" t="s">
        <v>407</v>
      </c>
      <c r="F155" t="s">
        <v>443</v>
      </c>
      <c r="G155" t="s">
        <v>395</v>
      </c>
      <c r="H155" t="s">
        <v>409</v>
      </c>
      <c r="I155" t="s">
        <v>525</v>
      </c>
      <c r="J155" t="s">
        <v>526</v>
      </c>
      <c r="K155" t="s">
        <v>527</v>
      </c>
      <c r="L155" t="s">
        <v>507</v>
      </c>
      <c r="M155" t="s">
        <v>528</v>
      </c>
      <c r="N155" t="s">
        <v>1150</v>
      </c>
      <c r="O155" t="s">
        <v>58</v>
      </c>
      <c r="P155" t="s">
        <v>58</v>
      </c>
      <c r="Q155" t="s">
        <v>403</v>
      </c>
      <c r="R155" t="s">
        <v>166</v>
      </c>
      <c r="S155" t="s">
        <v>1151</v>
      </c>
      <c r="T155" t="s">
        <v>1152</v>
      </c>
      <c r="U155" t="s">
        <v>1153</v>
      </c>
      <c r="V155" t="s">
        <v>226</v>
      </c>
      <c r="W155" t="s">
        <v>1154</v>
      </c>
      <c r="X155" t="s">
        <v>1155</v>
      </c>
      <c r="Y155" s="74">
        <v>29575</v>
      </c>
      <c r="Z155" t="s">
        <v>405</v>
      </c>
      <c r="AA155" t="s">
        <v>406</v>
      </c>
      <c r="AB155" t="s">
        <v>102</v>
      </c>
      <c r="AC155" s="74">
        <v>29575</v>
      </c>
      <c r="AF155" t="s">
        <v>72</v>
      </c>
      <c r="AG155" t="s">
        <v>73</v>
      </c>
      <c r="AH155" t="s">
        <v>74</v>
      </c>
      <c r="AI155" t="s">
        <v>75</v>
      </c>
      <c r="AJ155" t="s">
        <v>75</v>
      </c>
      <c r="AK155" t="s">
        <v>104</v>
      </c>
      <c r="AN155" t="s">
        <v>1156</v>
      </c>
      <c r="AO155" t="s">
        <v>1157</v>
      </c>
      <c r="AP155" t="s">
        <v>68</v>
      </c>
      <c r="AQ155" t="s">
        <v>75</v>
      </c>
      <c r="AR155" t="s">
        <v>105</v>
      </c>
    </row>
    <row r="156" spans="1:44" hidden="1" x14ac:dyDescent="0.15">
      <c r="A156" t="s">
        <v>46</v>
      </c>
      <c r="B156" t="s">
        <v>47</v>
      </c>
      <c r="C156" t="s">
        <v>48</v>
      </c>
      <c r="D156" t="s">
        <v>47</v>
      </c>
      <c r="E156" t="s">
        <v>407</v>
      </c>
      <c r="F156" t="s">
        <v>443</v>
      </c>
      <c r="G156" t="s">
        <v>395</v>
      </c>
      <c r="H156" t="s">
        <v>409</v>
      </c>
      <c r="I156" t="s">
        <v>525</v>
      </c>
      <c r="J156" t="s">
        <v>526</v>
      </c>
      <c r="K156" t="s">
        <v>527</v>
      </c>
      <c r="L156" t="s">
        <v>507</v>
      </c>
      <c r="M156" t="s">
        <v>528</v>
      </c>
      <c r="N156" t="s">
        <v>1158</v>
      </c>
      <c r="O156" t="s">
        <v>58</v>
      </c>
      <c r="P156" t="s">
        <v>58</v>
      </c>
      <c r="Q156" t="s">
        <v>403</v>
      </c>
      <c r="R156" t="s">
        <v>166</v>
      </c>
      <c r="S156" t="s">
        <v>1159</v>
      </c>
      <c r="T156" t="s">
        <v>1160</v>
      </c>
      <c r="U156" t="s">
        <v>1161</v>
      </c>
      <c r="V156" t="s">
        <v>205</v>
      </c>
      <c r="W156" t="s">
        <v>1162</v>
      </c>
      <c r="X156" t="s">
        <v>1163</v>
      </c>
      <c r="Y156" s="74">
        <v>43524</v>
      </c>
      <c r="Z156" t="s">
        <v>405</v>
      </c>
      <c r="AA156" t="s">
        <v>406</v>
      </c>
      <c r="AB156" t="s">
        <v>102</v>
      </c>
      <c r="AC156" s="74">
        <v>25414</v>
      </c>
      <c r="AF156" t="s">
        <v>72</v>
      </c>
      <c r="AG156" t="s">
        <v>73</v>
      </c>
      <c r="AH156" t="s">
        <v>74</v>
      </c>
      <c r="AI156" t="s">
        <v>75</v>
      </c>
      <c r="AJ156" t="s">
        <v>75</v>
      </c>
      <c r="AK156" t="s">
        <v>90</v>
      </c>
      <c r="AN156" t="s">
        <v>75</v>
      </c>
      <c r="AO156" t="s">
        <v>75</v>
      </c>
      <c r="AP156" t="s">
        <v>68</v>
      </c>
      <c r="AQ156" t="s">
        <v>75</v>
      </c>
      <c r="AR156" t="s">
        <v>75</v>
      </c>
    </row>
    <row r="157" spans="1:44" s="69" customFormat="1" hidden="1" x14ac:dyDescent="0.15">
      <c r="A157" t="s">
        <v>46</v>
      </c>
      <c r="B157" t="s">
        <v>47</v>
      </c>
      <c r="C157" t="s">
        <v>48</v>
      </c>
      <c r="D157" t="s">
        <v>47</v>
      </c>
      <c r="E157" t="s">
        <v>47</v>
      </c>
      <c r="F157" t="s">
        <v>49</v>
      </c>
      <c r="G157" t="s">
        <v>395</v>
      </c>
      <c r="H157" t="s">
        <v>409</v>
      </c>
      <c r="I157" t="s">
        <v>1088</v>
      </c>
      <c r="J157" t="s">
        <v>730</v>
      </c>
      <c r="K157" t="s">
        <v>1089</v>
      </c>
      <c r="L157" t="s">
        <v>1090</v>
      </c>
      <c r="M157" s="73" t="s">
        <v>47</v>
      </c>
      <c r="N157" s="73" t="s">
        <v>1164</v>
      </c>
      <c r="O157" t="s">
        <v>58</v>
      </c>
      <c r="P157" t="s">
        <v>58</v>
      </c>
      <c r="Q157" t="s">
        <v>403</v>
      </c>
      <c r="R157" t="s">
        <v>234</v>
      </c>
      <c r="S157" t="s">
        <v>1165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68</v>
      </c>
      <c r="Z157" t="s">
        <v>1051</v>
      </c>
      <c r="AA157" t="s">
        <v>406</v>
      </c>
      <c r="AB157" t="s">
        <v>102</v>
      </c>
      <c r="AC157" t="s">
        <v>68</v>
      </c>
      <c r="AD157"/>
      <c r="AE157"/>
      <c r="AF157" t="s">
        <v>72</v>
      </c>
      <c r="AG157" t="s">
        <v>235</v>
      </c>
      <c r="AH157" t="s">
        <v>74</v>
      </c>
      <c r="AI157" t="s">
        <v>75</v>
      </c>
      <c r="AJ157" t="s">
        <v>75</v>
      </c>
      <c r="AK157" t="s">
        <v>90</v>
      </c>
      <c r="AL157"/>
      <c r="AM157"/>
      <c r="AN157" t="s">
        <v>75</v>
      </c>
      <c r="AO157" t="s">
        <v>75</v>
      </c>
      <c r="AP157" t="s">
        <v>68</v>
      </c>
      <c r="AQ157" t="s">
        <v>75</v>
      </c>
      <c r="AR157" t="s">
        <v>105</v>
      </c>
    </row>
    <row r="158" spans="1:44" hidden="1" x14ac:dyDescent="0.15">
      <c r="A158" t="s">
        <v>46</v>
      </c>
      <c r="B158" t="s">
        <v>47</v>
      </c>
      <c r="C158" t="s">
        <v>48</v>
      </c>
      <c r="D158" t="s">
        <v>47</v>
      </c>
      <c r="E158" t="s">
        <v>47</v>
      </c>
      <c r="F158" t="s">
        <v>49</v>
      </c>
      <c r="G158" t="s">
        <v>395</v>
      </c>
      <c r="H158" t="s">
        <v>409</v>
      </c>
      <c r="I158" t="s">
        <v>1088</v>
      </c>
      <c r="J158" t="s">
        <v>730</v>
      </c>
      <c r="K158" t="s">
        <v>1089</v>
      </c>
      <c r="L158" t="s">
        <v>1090</v>
      </c>
      <c r="M158" s="73" t="s">
        <v>47</v>
      </c>
      <c r="N158" s="73" t="s">
        <v>1166</v>
      </c>
      <c r="O158" t="s">
        <v>58</v>
      </c>
      <c r="P158" t="s">
        <v>58</v>
      </c>
      <c r="Q158" t="s">
        <v>403</v>
      </c>
      <c r="R158" t="s">
        <v>234</v>
      </c>
      <c r="S158" t="s">
        <v>1167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68</v>
      </c>
      <c r="Z158" t="s">
        <v>405</v>
      </c>
      <c r="AA158" t="s">
        <v>406</v>
      </c>
      <c r="AB158" t="s">
        <v>102</v>
      </c>
      <c r="AC158" t="s">
        <v>68</v>
      </c>
      <c r="AF158" t="s">
        <v>72</v>
      </c>
      <c r="AG158" t="s">
        <v>235</v>
      </c>
      <c r="AH158" t="s">
        <v>74</v>
      </c>
      <c r="AI158" t="s">
        <v>75</v>
      </c>
      <c r="AJ158" t="s">
        <v>75</v>
      </c>
      <c r="AK158" t="s">
        <v>90</v>
      </c>
      <c r="AN158" t="s">
        <v>75</v>
      </c>
      <c r="AO158" t="s">
        <v>75</v>
      </c>
      <c r="AP158" t="s">
        <v>68</v>
      </c>
      <c r="AQ158" t="s">
        <v>75</v>
      </c>
      <c r="AR158" t="s">
        <v>105</v>
      </c>
    </row>
    <row r="159" spans="1:44" hidden="1" x14ac:dyDescent="0.15">
      <c r="A159" t="s">
        <v>46</v>
      </c>
      <c r="B159" t="s">
        <v>47</v>
      </c>
      <c r="C159" t="s">
        <v>48</v>
      </c>
      <c r="D159" t="s">
        <v>47</v>
      </c>
      <c r="E159" t="s">
        <v>464</v>
      </c>
      <c r="F159" t="s">
        <v>408</v>
      </c>
      <c r="G159" t="s">
        <v>395</v>
      </c>
      <c r="H159" t="s">
        <v>451</v>
      </c>
      <c r="I159" t="s">
        <v>1168</v>
      </c>
      <c r="J159" t="s">
        <v>1169</v>
      </c>
      <c r="K159" t="s">
        <v>1170</v>
      </c>
      <c r="L159" t="s">
        <v>507</v>
      </c>
      <c r="M159" t="s">
        <v>1171</v>
      </c>
      <c r="N159" t="s">
        <v>1172</v>
      </c>
      <c r="O159" t="s">
        <v>58</v>
      </c>
      <c r="P159" t="s">
        <v>58</v>
      </c>
      <c r="Q159" t="s">
        <v>434</v>
      </c>
      <c r="R159" t="s">
        <v>166</v>
      </c>
      <c r="S159" t="s">
        <v>1173</v>
      </c>
      <c r="T159" t="s">
        <v>1174</v>
      </c>
      <c r="U159" t="s">
        <v>1175</v>
      </c>
      <c r="V159" t="s">
        <v>1176</v>
      </c>
      <c r="W159" t="s">
        <v>1177</v>
      </c>
      <c r="X159" t="s">
        <v>1178</v>
      </c>
      <c r="Y159" s="74">
        <v>40695</v>
      </c>
      <c r="Z159" t="s">
        <v>127</v>
      </c>
      <c r="AA159" t="s">
        <v>406</v>
      </c>
      <c r="AB159" t="s">
        <v>102</v>
      </c>
      <c r="AC159" s="74">
        <v>27917</v>
      </c>
      <c r="AD159" s="74">
        <v>44197</v>
      </c>
      <c r="AE159" s="74">
        <v>44561</v>
      </c>
      <c r="AF159" t="s">
        <v>72</v>
      </c>
      <c r="AG159" t="s">
        <v>73</v>
      </c>
      <c r="AH159" t="s">
        <v>74</v>
      </c>
      <c r="AI159" t="s">
        <v>75</v>
      </c>
      <c r="AJ159" t="s">
        <v>75</v>
      </c>
      <c r="AK159" t="s">
        <v>104</v>
      </c>
      <c r="AN159" t="s">
        <v>1179</v>
      </c>
      <c r="AO159" t="s">
        <v>1157</v>
      </c>
      <c r="AP159" t="s">
        <v>68</v>
      </c>
      <c r="AQ159" t="s">
        <v>75</v>
      </c>
      <c r="AR159" t="s">
        <v>105</v>
      </c>
    </row>
    <row r="160" spans="1:44" hidden="1" x14ac:dyDescent="0.15">
      <c r="A160" t="s">
        <v>46</v>
      </c>
      <c r="B160" t="s">
        <v>47</v>
      </c>
      <c r="C160" t="s">
        <v>48</v>
      </c>
      <c r="D160" t="s">
        <v>47</v>
      </c>
      <c r="E160" t="s">
        <v>394</v>
      </c>
      <c r="F160" t="s">
        <v>408</v>
      </c>
      <c r="G160" t="s">
        <v>395</v>
      </c>
      <c r="H160" t="s">
        <v>409</v>
      </c>
      <c r="I160" t="s">
        <v>1180</v>
      </c>
      <c r="J160" t="s">
        <v>1181</v>
      </c>
      <c r="K160" t="s">
        <v>1182</v>
      </c>
      <c r="L160" t="s">
        <v>507</v>
      </c>
      <c r="M160" t="s">
        <v>1183</v>
      </c>
      <c r="N160" t="s">
        <v>1184</v>
      </c>
      <c r="O160" t="s">
        <v>58</v>
      </c>
      <c r="P160" t="s">
        <v>58</v>
      </c>
      <c r="Q160" t="s">
        <v>403</v>
      </c>
      <c r="R160" t="s">
        <v>166</v>
      </c>
      <c r="S160" t="s">
        <v>1185</v>
      </c>
      <c r="T160" t="s">
        <v>1186</v>
      </c>
      <c r="U160" t="s">
        <v>1187</v>
      </c>
      <c r="V160" t="s">
        <v>1188</v>
      </c>
      <c r="W160" t="s">
        <v>1189</v>
      </c>
      <c r="X160" t="s">
        <v>1190</v>
      </c>
      <c r="Y160" s="74">
        <v>26296</v>
      </c>
      <c r="Z160" t="s">
        <v>405</v>
      </c>
      <c r="AA160" t="s">
        <v>406</v>
      </c>
      <c r="AB160" t="s">
        <v>102</v>
      </c>
      <c r="AC160" s="74">
        <v>26296</v>
      </c>
      <c r="AF160" t="s">
        <v>72</v>
      </c>
      <c r="AG160" t="s">
        <v>73</v>
      </c>
      <c r="AH160" t="s">
        <v>74</v>
      </c>
      <c r="AI160" t="s">
        <v>75</v>
      </c>
      <c r="AJ160" t="s">
        <v>75</v>
      </c>
      <c r="AK160" t="s">
        <v>104</v>
      </c>
      <c r="AN160" t="s">
        <v>1191</v>
      </c>
      <c r="AO160" t="s">
        <v>1157</v>
      </c>
      <c r="AP160" t="s">
        <v>68</v>
      </c>
      <c r="AQ160" t="s">
        <v>75</v>
      </c>
      <c r="AR160" t="s">
        <v>105</v>
      </c>
    </row>
    <row r="161" spans="1:44" hidden="1" x14ac:dyDescent="0.15">
      <c r="A161" t="s">
        <v>46</v>
      </c>
      <c r="B161" t="s">
        <v>47</v>
      </c>
      <c r="C161" t="s">
        <v>48</v>
      </c>
      <c r="D161" t="s">
        <v>47</v>
      </c>
      <c r="E161" t="s">
        <v>394</v>
      </c>
      <c r="F161" t="s">
        <v>408</v>
      </c>
      <c r="G161" t="s">
        <v>395</v>
      </c>
      <c r="H161" t="s">
        <v>409</v>
      </c>
      <c r="I161" t="s">
        <v>1180</v>
      </c>
      <c r="J161" t="s">
        <v>1181</v>
      </c>
      <c r="K161" t="s">
        <v>1182</v>
      </c>
      <c r="L161" t="s">
        <v>507</v>
      </c>
      <c r="M161" t="s">
        <v>1183</v>
      </c>
      <c r="N161" t="s">
        <v>1192</v>
      </c>
      <c r="O161" t="s">
        <v>58</v>
      </c>
      <c r="P161" t="s">
        <v>58</v>
      </c>
      <c r="Q161" t="s">
        <v>403</v>
      </c>
      <c r="R161" t="s">
        <v>166</v>
      </c>
      <c r="S161" t="s">
        <v>1193</v>
      </c>
      <c r="T161" t="s">
        <v>1194</v>
      </c>
      <c r="U161" t="s">
        <v>1195</v>
      </c>
      <c r="V161" t="s">
        <v>1196</v>
      </c>
      <c r="W161" t="s">
        <v>1197</v>
      </c>
      <c r="X161" t="s">
        <v>1198</v>
      </c>
      <c r="Y161" s="74">
        <v>43840</v>
      </c>
      <c r="Z161" t="s">
        <v>405</v>
      </c>
      <c r="AA161" t="s">
        <v>406</v>
      </c>
      <c r="AB161" t="s">
        <v>102</v>
      </c>
      <c r="AC161" s="74">
        <v>26150</v>
      </c>
      <c r="AF161" t="s">
        <v>72</v>
      </c>
      <c r="AG161" t="s">
        <v>73</v>
      </c>
      <c r="AH161" t="s">
        <v>74</v>
      </c>
      <c r="AI161" t="s">
        <v>75</v>
      </c>
      <c r="AJ161" t="s">
        <v>75</v>
      </c>
      <c r="AK161" t="s">
        <v>90</v>
      </c>
      <c r="AN161" t="s">
        <v>75</v>
      </c>
      <c r="AO161" t="s">
        <v>75</v>
      </c>
      <c r="AP161" t="s">
        <v>68</v>
      </c>
      <c r="AQ161" t="s">
        <v>75</v>
      </c>
      <c r="AR161" t="s">
        <v>75</v>
      </c>
    </row>
    <row r="162" spans="1:44" hidden="1" x14ac:dyDescent="0.15">
      <c r="A162" t="s">
        <v>46</v>
      </c>
      <c r="B162" t="s">
        <v>47</v>
      </c>
      <c r="C162" t="s">
        <v>48</v>
      </c>
      <c r="D162" t="s">
        <v>47</v>
      </c>
      <c r="E162" t="s">
        <v>394</v>
      </c>
      <c r="F162" t="s">
        <v>408</v>
      </c>
      <c r="G162" t="s">
        <v>395</v>
      </c>
      <c r="H162" t="s">
        <v>409</v>
      </c>
      <c r="I162" t="s">
        <v>1180</v>
      </c>
      <c r="J162" t="s">
        <v>1181</v>
      </c>
      <c r="K162" t="s">
        <v>1182</v>
      </c>
      <c r="L162" t="s">
        <v>507</v>
      </c>
      <c r="M162" t="s">
        <v>1183</v>
      </c>
      <c r="N162" t="s">
        <v>1199</v>
      </c>
      <c r="O162" t="s">
        <v>58</v>
      </c>
      <c r="P162" t="s">
        <v>58</v>
      </c>
      <c r="Q162" t="s">
        <v>434</v>
      </c>
      <c r="R162" t="s">
        <v>166</v>
      </c>
      <c r="S162" t="s">
        <v>1200</v>
      </c>
      <c r="T162" t="s">
        <v>1201</v>
      </c>
      <c r="U162" t="s">
        <v>1202</v>
      </c>
      <c r="V162" t="s">
        <v>1203</v>
      </c>
      <c r="W162" t="s">
        <v>205</v>
      </c>
      <c r="X162" t="s">
        <v>1204</v>
      </c>
      <c r="Y162" s="74">
        <v>42583</v>
      </c>
      <c r="Z162" t="s">
        <v>88</v>
      </c>
      <c r="AA162" t="s">
        <v>406</v>
      </c>
      <c r="AB162" t="s">
        <v>102</v>
      </c>
      <c r="AC162" s="74">
        <v>23336</v>
      </c>
      <c r="AD162" s="74">
        <v>44197</v>
      </c>
      <c r="AE162" s="74">
        <v>44561</v>
      </c>
      <c r="AF162" t="s">
        <v>72</v>
      </c>
      <c r="AG162" t="s">
        <v>73</v>
      </c>
      <c r="AH162" t="s">
        <v>74</v>
      </c>
      <c r="AI162" t="s">
        <v>75</v>
      </c>
      <c r="AJ162" t="s">
        <v>75</v>
      </c>
      <c r="AK162" t="s">
        <v>104</v>
      </c>
      <c r="AN162" t="s">
        <v>1205</v>
      </c>
      <c r="AO162" t="s">
        <v>129</v>
      </c>
      <c r="AP162" t="s">
        <v>68</v>
      </c>
      <c r="AQ162" t="s">
        <v>75</v>
      </c>
      <c r="AR162" t="s">
        <v>105</v>
      </c>
    </row>
    <row r="163" spans="1:44" hidden="1" x14ac:dyDescent="0.15">
      <c r="A163" t="s">
        <v>46</v>
      </c>
      <c r="B163" t="s">
        <v>47</v>
      </c>
      <c r="C163" t="s">
        <v>48</v>
      </c>
      <c r="D163" t="s">
        <v>47</v>
      </c>
      <c r="E163" t="s">
        <v>47</v>
      </c>
      <c r="F163" t="s">
        <v>427</v>
      </c>
      <c r="G163" t="s">
        <v>395</v>
      </c>
      <c r="H163" t="s">
        <v>409</v>
      </c>
      <c r="I163" t="s">
        <v>1206</v>
      </c>
      <c r="J163" t="s">
        <v>1207</v>
      </c>
      <c r="K163" t="s">
        <v>1208</v>
      </c>
      <c r="L163" t="s">
        <v>507</v>
      </c>
      <c r="M163" t="s">
        <v>1209</v>
      </c>
      <c r="N163" t="s">
        <v>1210</v>
      </c>
      <c r="O163" t="s">
        <v>58</v>
      </c>
      <c r="P163" t="s">
        <v>58</v>
      </c>
      <c r="Q163" t="s">
        <v>434</v>
      </c>
      <c r="R163" t="s">
        <v>166</v>
      </c>
      <c r="S163" t="s">
        <v>1211</v>
      </c>
      <c r="T163" t="s">
        <v>1212</v>
      </c>
      <c r="U163" t="s">
        <v>1213</v>
      </c>
      <c r="V163" t="s">
        <v>1214</v>
      </c>
      <c r="W163" t="s">
        <v>1215</v>
      </c>
      <c r="X163" t="s">
        <v>1216</v>
      </c>
      <c r="Y163" s="74">
        <v>37347</v>
      </c>
      <c r="Z163" t="s">
        <v>405</v>
      </c>
      <c r="AA163" t="s">
        <v>406</v>
      </c>
      <c r="AB163" t="s">
        <v>102</v>
      </c>
      <c r="AC163" s="74">
        <v>27806</v>
      </c>
      <c r="AD163" s="74">
        <v>44197</v>
      </c>
      <c r="AE163" s="74">
        <v>44561</v>
      </c>
      <c r="AF163" t="s">
        <v>72</v>
      </c>
      <c r="AG163" t="s">
        <v>73</v>
      </c>
      <c r="AH163" t="s">
        <v>74</v>
      </c>
      <c r="AI163" t="s">
        <v>75</v>
      </c>
      <c r="AJ163" t="s">
        <v>75</v>
      </c>
      <c r="AK163" t="s">
        <v>285</v>
      </c>
      <c r="AN163" t="s">
        <v>1217</v>
      </c>
      <c r="AO163" t="s">
        <v>1218</v>
      </c>
      <c r="AP163" t="s">
        <v>68</v>
      </c>
      <c r="AQ163" t="s">
        <v>75</v>
      </c>
      <c r="AR163" t="s">
        <v>105</v>
      </c>
    </row>
    <row r="164" spans="1:44" hidden="1" x14ac:dyDescent="0.15">
      <c r="A164" t="s">
        <v>46</v>
      </c>
      <c r="B164" t="s">
        <v>47</v>
      </c>
      <c r="C164" t="s">
        <v>48</v>
      </c>
      <c r="D164" t="s">
        <v>47</v>
      </c>
      <c r="E164" t="s">
        <v>394</v>
      </c>
      <c r="F164" t="s">
        <v>443</v>
      </c>
      <c r="G164" t="s">
        <v>395</v>
      </c>
      <c r="H164" t="s">
        <v>396</v>
      </c>
      <c r="I164" t="s">
        <v>532</v>
      </c>
      <c r="J164" t="s">
        <v>533</v>
      </c>
      <c r="K164" t="s">
        <v>534</v>
      </c>
      <c r="L164" t="s">
        <v>507</v>
      </c>
      <c r="M164" t="s">
        <v>535</v>
      </c>
      <c r="N164" t="s">
        <v>1219</v>
      </c>
      <c r="O164" t="s">
        <v>58</v>
      </c>
      <c r="P164" t="s">
        <v>58</v>
      </c>
      <c r="Q164" t="s">
        <v>403</v>
      </c>
      <c r="R164" t="s">
        <v>166</v>
      </c>
      <c r="S164" t="s">
        <v>1220</v>
      </c>
      <c r="T164" t="s">
        <v>1221</v>
      </c>
      <c r="U164" t="s">
        <v>1222</v>
      </c>
      <c r="V164" t="s">
        <v>303</v>
      </c>
      <c r="W164" t="s">
        <v>1078</v>
      </c>
      <c r="X164" t="s">
        <v>1223</v>
      </c>
      <c r="Y164" s="74">
        <v>36982</v>
      </c>
      <c r="Z164" t="s">
        <v>405</v>
      </c>
      <c r="AA164" t="s">
        <v>406</v>
      </c>
      <c r="AB164" t="s">
        <v>102</v>
      </c>
      <c r="AC164" s="74">
        <v>27857</v>
      </c>
      <c r="AF164" t="s">
        <v>72</v>
      </c>
      <c r="AG164" t="s">
        <v>73</v>
      </c>
      <c r="AH164" t="s">
        <v>74</v>
      </c>
      <c r="AI164" t="s">
        <v>75</v>
      </c>
      <c r="AJ164" t="s">
        <v>75</v>
      </c>
      <c r="AK164" t="s">
        <v>285</v>
      </c>
      <c r="AN164" t="s">
        <v>53</v>
      </c>
      <c r="AO164" t="s">
        <v>662</v>
      </c>
      <c r="AP164" t="s">
        <v>68</v>
      </c>
      <c r="AQ164" t="s">
        <v>75</v>
      </c>
      <c r="AR164" t="s">
        <v>105</v>
      </c>
    </row>
    <row r="165" spans="1:44" hidden="1" x14ac:dyDescent="0.15">
      <c r="A165" t="s">
        <v>46</v>
      </c>
      <c r="B165" t="s">
        <v>47</v>
      </c>
      <c r="C165" t="s">
        <v>48</v>
      </c>
      <c r="D165" t="s">
        <v>47</v>
      </c>
      <c r="E165" t="s">
        <v>394</v>
      </c>
      <c r="F165" t="s">
        <v>443</v>
      </c>
      <c r="G165" t="s">
        <v>395</v>
      </c>
      <c r="H165" t="s">
        <v>396</v>
      </c>
      <c r="I165" t="s">
        <v>532</v>
      </c>
      <c r="J165" t="s">
        <v>533</v>
      </c>
      <c r="K165" t="s">
        <v>534</v>
      </c>
      <c r="L165" t="s">
        <v>507</v>
      </c>
      <c r="M165" t="s">
        <v>535</v>
      </c>
      <c r="N165" t="s">
        <v>1224</v>
      </c>
      <c r="O165" t="s">
        <v>58</v>
      </c>
      <c r="P165" t="s">
        <v>58</v>
      </c>
      <c r="Q165" t="s">
        <v>403</v>
      </c>
      <c r="R165" t="s">
        <v>166</v>
      </c>
      <c r="S165" t="s">
        <v>1225</v>
      </c>
      <c r="T165" t="s">
        <v>1226</v>
      </c>
      <c r="U165" t="s">
        <v>1227</v>
      </c>
      <c r="V165" t="s">
        <v>369</v>
      </c>
      <c r="W165" t="s">
        <v>1228</v>
      </c>
      <c r="X165" t="s">
        <v>1229</v>
      </c>
      <c r="Y165" s="74">
        <v>37347</v>
      </c>
      <c r="Z165" t="s">
        <v>405</v>
      </c>
      <c r="AA165" t="s">
        <v>406</v>
      </c>
      <c r="AB165" t="s">
        <v>102</v>
      </c>
      <c r="AC165" s="74">
        <v>27342</v>
      </c>
      <c r="AF165" t="s">
        <v>72</v>
      </c>
      <c r="AG165" t="s">
        <v>73</v>
      </c>
      <c r="AH165" t="s">
        <v>74</v>
      </c>
      <c r="AI165" t="s">
        <v>75</v>
      </c>
      <c r="AJ165" t="s">
        <v>75</v>
      </c>
      <c r="AK165" t="s">
        <v>90</v>
      </c>
      <c r="AN165" t="s">
        <v>53</v>
      </c>
      <c r="AO165" t="s">
        <v>53</v>
      </c>
      <c r="AP165" t="s">
        <v>68</v>
      </c>
      <c r="AQ165" t="s">
        <v>75</v>
      </c>
      <c r="AR165" t="s">
        <v>105</v>
      </c>
    </row>
    <row r="166" spans="1:44" hidden="1" x14ac:dyDescent="0.15">
      <c r="A166" t="s">
        <v>46</v>
      </c>
      <c r="B166" t="s">
        <v>47</v>
      </c>
      <c r="C166" t="s">
        <v>48</v>
      </c>
      <c r="D166" t="s">
        <v>47</v>
      </c>
      <c r="E166" t="s">
        <v>394</v>
      </c>
      <c r="F166" t="s">
        <v>443</v>
      </c>
      <c r="G166" t="s">
        <v>395</v>
      </c>
      <c r="H166" t="s">
        <v>396</v>
      </c>
      <c r="I166" t="s">
        <v>532</v>
      </c>
      <c r="J166" t="s">
        <v>533</v>
      </c>
      <c r="K166" t="s">
        <v>534</v>
      </c>
      <c r="L166" t="s">
        <v>507</v>
      </c>
      <c r="M166" t="s">
        <v>535</v>
      </c>
      <c r="N166" t="s">
        <v>1230</v>
      </c>
      <c r="O166" t="s">
        <v>58</v>
      </c>
      <c r="P166" t="s">
        <v>58</v>
      </c>
      <c r="Q166" t="s">
        <v>403</v>
      </c>
      <c r="R166" t="s">
        <v>166</v>
      </c>
      <c r="S166" t="s">
        <v>53</v>
      </c>
      <c r="T166" t="s">
        <v>1231</v>
      </c>
      <c r="U166" t="s">
        <v>1232</v>
      </c>
      <c r="V166" t="s">
        <v>1233</v>
      </c>
      <c r="W166" t="s">
        <v>1234</v>
      </c>
      <c r="X166" t="s">
        <v>1235</v>
      </c>
      <c r="Y166" s="74">
        <v>33771</v>
      </c>
      <c r="Z166" t="s">
        <v>405</v>
      </c>
      <c r="AA166" t="s">
        <v>406</v>
      </c>
      <c r="AB166" t="s">
        <v>102</v>
      </c>
      <c r="AC166" s="74">
        <v>23423</v>
      </c>
      <c r="AF166" t="s">
        <v>72</v>
      </c>
      <c r="AG166" t="s">
        <v>73</v>
      </c>
      <c r="AH166" t="s">
        <v>74</v>
      </c>
      <c r="AI166" t="s">
        <v>75</v>
      </c>
      <c r="AJ166" t="s">
        <v>75</v>
      </c>
      <c r="AK166" t="s">
        <v>90</v>
      </c>
      <c r="AN166" t="s">
        <v>53</v>
      </c>
      <c r="AO166" t="s">
        <v>53</v>
      </c>
      <c r="AP166" t="s">
        <v>68</v>
      </c>
      <c r="AQ166" t="s">
        <v>75</v>
      </c>
      <c r="AR166" t="s">
        <v>105</v>
      </c>
    </row>
    <row r="167" spans="1:44" s="69" customFormat="1" hidden="1" x14ac:dyDescent="0.15">
      <c r="A167" t="s">
        <v>46</v>
      </c>
      <c r="B167" t="s">
        <v>47</v>
      </c>
      <c r="C167" t="s">
        <v>48</v>
      </c>
      <c r="D167" t="s">
        <v>47</v>
      </c>
      <c r="E167" t="s">
        <v>47</v>
      </c>
      <c r="F167" t="s">
        <v>49</v>
      </c>
      <c r="G167" t="s">
        <v>395</v>
      </c>
      <c r="H167" t="s">
        <v>409</v>
      </c>
      <c r="I167" t="s">
        <v>1088</v>
      </c>
      <c r="J167" t="s">
        <v>730</v>
      </c>
      <c r="K167" t="s">
        <v>1089</v>
      </c>
      <c r="L167" t="s">
        <v>1090</v>
      </c>
      <c r="M167" s="73" t="s">
        <v>47</v>
      </c>
      <c r="N167" s="73" t="s">
        <v>1236</v>
      </c>
      <c r="O167" t="s">
        <v>58</v>
      </c>
      <c r="P167" t="s">
        <v>58</v>
      </c>
      <c r="Q167" t="s">
        <v>403</v>
      </c>
      <c r="R167" t="s">
        <v>234</v>
      </c>
      <c r="S167" t="s">
        <v>1237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68</v>
      </c>
      <c r="Z167" t="s">
        <v>405</v>
      </c>
      <c r="AA167" t="s">
        <v>406</v>
      </c>
      <c r="AB167" t="s">
        <v>102</v>
      </c>
      <c r="AC167" t="s">
        <v>68</v>
      </c>
      <c r="AD167"/>
      <c r="AE167"/>
      <c r="AF167" t="s">
        <v>72</v>
      </c>
      <c r="AG167" t="s">
        <v>235</v>
      </c>
      <c r="AH167" t="s">
        <v>74</v>
      </c>
      <c r="AI167" t="s">
        <v>75</v>
      </c>
      <c r="AJ167" t="s">
        <v>75</v>
      </c>
      <c r="AK167" t="s">
        <v>90</v>
      </c>
      <c r="AL167"/>
      <c r="AM167"/>
      <c r="AN167" t="s">
        <v>75</v>
      </c>
      <c r="AO167" t="s">
        <v>75</v>
      </c>
      <c r="AP167" t="s">
        <v>68</v>
      </c>
      <c r="AQ167" t="s">
        <v>75</v>
      </c>
      <c r="AR167" t="s">
        <v>105</v>
      </c>
    </row>
    <row r="168" spans="1:44" hidden="1" x14ac:dyDescent="0.15">
      <c r="A168" t="s">
        <v>46</v>
      </c>
      <c r="B168" t="s">
        <v>47</v>
      </c>
      <c r="C168" t="s">
        <v>48</v>
      </c>
      <c r="D168" t="s">
        <v>47</v>
      </c>
      <c r="E168" t="s">
        <v>394</v>
      </c>
      <c r="F168" t="s">
        <v>443</v>
      </c>
      <c r="G168" t="s">
        <v>395</v>
      </c>
      <c r="H168" t="s">
        <v>396</v>
      </c>
      <c r="I168" t="s">
        <v>532</v>
      </c>
      <c r="J168" t="s">
        <v>533</v>
      </c>
      <c r="K168" t="s">
        <v>534</v>
      </c>
      <c r="L168" t="s">
        <v>507</v>
      </c>
      <c r="M168" t="s">
        <v>535</v>
      </c>
      <c r="N168" t="s">
        <v>1238</v>
      </c>
      <c r="O168" t="s">
        <v>58</v>
      </c>
      <c r="P168" t="s">
        <v>58</v>
      </c>
      <c r="Q168" t="s">
        <v>403</v>
      </c>
      <c r="R168" t="s">
        <v>166</v>
      </c>
      <c r="S168" t="s">
        <v>1239</v>
      </c>
      <c r="T168" t="s">
        <v>1240</v>
      </c>
      <c r="U168" t="s">
        <v>1241</v>
      </c>
      <c r="V168" t="s">
        <v>328</v>
      </c>
      <c r="W168" t="s">
        <v>1031</v>
      </c>
      <c r="X168" t="s">
        <v>1242</v>
      </c>
      <c r="Y168" s="74">
        <v>36586</v>
      </c>
      <c r="Z168" t="s">
        <v>405</v>
      </c>
      <c r="AA168" t="s">
        <v>406</v>
      </c>
      <c r="AB168" t="s">
        <v>102</v>
      </c>
      <c r="AC168" s="74">
        <v>26736</v>
      </c>
      <c r="AF168" t="s">
        <v>72</v>
      </c>
      <c r="AG168" t="s">
        <v>73</v>
      </c>
      <c r="AH168" t="s">
        <v>74</v>
      </c>
      <c r="AI168" t="s">
        <v>75</v>
      </c>
      <c r="AJ168" t="s">
        <v>75</v>
      </c>
      <c r="AK168" t="s">
        <v>90</v>
      </c>
      <c r="AN168" t="s">
        <v>53</v>
      </c>
      <c r="AO168" t="s">
        <v>53</v>
      </c>
      <c r="AP168" t="s">
        <v>68</v>
      </c>
      <c r="AQ168" t="s">
        <v>75</v>
      </c>
      <c r="AR168" t="s">
        <v>105</v>
      </c>
    </row>
    <row r="169" spans="1:44" hidden="1" x14ac:dyDescent="0.15">
      <c r="A169" t="s">
        <v>46</v>
      </c>
      <c r="B169" t="s">
        <v>47</v>
      </c>
      <c r="C169" t="s">
        <v>48</v>
      </c>
      <c r="D169" t="s">
        <v>47</v>
      </c>
      <c r="E169" t="s">
        <v>394</v>
      </c>
      <c r="F169" t="s">
        <v>443</v>
      </c>
      <c r="G169" t="s">
        <v>395</v>
      </c>
      <c r="H169" t="s">
        <v>396</v>
      </c>
      <c r="I169" t="s">
        <v>532</v>
      </c>
      <c r="J169" t="s">
        <v>533</v>
      </c>
      <c r="K169" t="s">
        <v>534</v>
      </c>
      <c r="L169" t="s">
        <v>507</v>
      </c>
      <c r="M169" t="s">
        <v>535</v>
      </c>
      <c r="N169" t="s">
        <v>1243</v>
      </c>
      <c r="O169" t="s">
        <v>58</v>
      </c>
      <c r="P169" t="s">
        <v>58</v>
      </c>
      <c r="Q169" t="s">
        <v>403</v>
      </c>
      <c r="R169" t="s">
        <v>166</v>
      </c>
      <c r="S169" t="s">
        <v>53</v>
      </c>
      <c r="T169" t="s">
        <v>1244</v>
      </c>
      <c r="U169" t="s">
        <v>1245</v>
      </c>
      <c r="V169" t="s">
        <v>1246</v>
      </c>
      <c r="W169" t="s">
        <v>1247</v>
      </c>
      <c r="X169" t="s">
        <v>1248</v>
      </c>
      <c r="Y169" s="74">
        <v>30770</v>
      </c>
      <c r="Z169" t="s">
        <v>420</v>
      </c>
      <c r="AA169" t="s">
        <v>406</v>
      </c>
      <c r="AB169" t="s">
        <v>102</v>
      </c>
      <c r="AC169" s="74">
        <v>22065</v>
      </c>
      <c r="AF169" t="s">
        <v>72</v>
      </c>
      <c r="AG169" t="s">
        <v>73</v>
      </c>
      <c r="AH169" t="s">
        <v>74</v>
      </c>
      <c r="AI169" t="s">
        <v>75</v>
      </c>
      <c r="AJ169" t="s">
        <v>75</v>
      </c>
      <c r="AK169" t="s">
        <v>90</v>
      </c>
      <c r="AN169" t="s">
        <v>53</v>
      </c>
      <c r="AO169" t="s">
        <v>53</v>
      </c>
      <c r="AP169" t="s">
        <v>68</v>
      </c>
      <c r="AQ169" t="s">
        <v>75</v>
      </c>
      <c r="AR169" t="s">
        <v>105</v>
      </c>
    </row>
    <row r="170" spans="1:44" hidden="1" x14ac:dyDescent="0.15">
      <c r="A170" t="s">
        <v>46</v>
      </c>
      <c r="B170" t="s">
        <v>47</v>
      </c>
      <c r="C170" t="s">
        <v>48</v>
      </c>
      <c r="D170" t="s">
        <v>47</v>
      </c>
      <c r="E170" t="s">
        <v>394</v>
      </c>
      <c r="F170" t="s">
        <v>443</v>
      </c>
      <c r="G170" t="s">
        <v>395</v>
      </c>
      <c r="H170" t="s">
        <v>396</v>
      </c>
      <c r="I170" t="s">
        <v>532</v>
      </c>
      <c r="J170" t="s">
        <v>533</v>
      </c>
      <c r="K170" t="s">
        <v>534</v>
      </c>
      <c r="L170" t="s">
        <v>507</v>
      </c>
      <c r="M170" t="s">
        <v>535</v>
      </c>
      <c r="N170" t="s">
        <v>1249</v>
      </c>
      <c r="O170" t="s">
        <v>58</v>
      </c>
      <c r="P170" t="s">
        <v>58</v>
      </c>
      <c r="Q170" t="s">
        <v>403</v>
      </c>
      <c r="R170" t="s">
        <v>166</v>
      </c>
      <c r="S170" t="s">
        <v>53</v>
      </c>
      <c r="T170" t="s">
        <v>1250</v>
      </c>
      <c r="U170" t="s">
        <v>1251</v>
      </c>
      <c r="V170" t="s">
        <v>1252</v>
      </c>
      <c r="W170" t="s">
        <v>1253</v>
      </c>
      <c r="X170" t="s">
        <v>1254</v>
      </c>
      <c r="Y170" s="74">
        <v>36999</v>
      </c>
      <c r="Z170" t="s">
        <v>405</v>
      </c>
      <c r="AA170" t="s">
        <v>406</v>
      </c>
      <c r="AB170" t="s">
        <v>102</v>
      </c>
      <c r="AC170" s="74">
        <v>25620</v>
      </c>
      <c r="AF170" t="s">
        <v>72</v>
      </c>
      <c r="AG170" t="s">
        <v>73</v>
      </c>
      <c r="AH170" t="s">
        <v>74</v>
      </c>
      <c r="AI170" t="s">
        <v>75</v>
      </c>
      <c r="AJ170" t="s">
        <v>75</v>
      </c>
      <c r="AK170" t="s">
        <v>285</v>
      </c>
      <c r="AN170" t="s">
        <v>1255</v>
      </c>
      <c r="AO170" t="s">
        <v>1218</v>
      </c>
      <c r="AP170" t="s">
        <v>68</v>
      </c>
      <c r="AQ170" t="s">
        <v>75</v>
      </c>
      <c r="AR170" t="s">
        <v>105</v>
      </c>
    </row>
    <row r="171" spans="1:44" s="69" customFormat="1" hidden="1" x14ac:dyDescent="0.15">
      <c r="A171" t="s">
        <v>46</v>
      </c>
      <c r="B171" t="s">
        <v>47</v>
      </c>
      <c r="C171" t="s">
        <v>48</v>
      </c>
      <c r="D171" t="s">
        <v>47</v>
      </c>
      <c r="E171" t="s">
        <v>47</v>
      </c>
      <c r="F171" t="s">
        <v>49</v>
      </c>
      <c r="G171" t="s">
        <v>395</v>
      </c>
      <c r="H171" t="s">
        <v>409</v>
      </c>
      <c r="I171" t="s">
        <v>1088</v>
      </c>
      <c r="J171" t="s">
        <v>730</v>
      </c>
      <c r="K171" t="s">
        <v>1089</v>
      </c>
      <c r="L171" t="s">
        <v>1090</v>
      </c>
      <c r="M171" s="73" t="s">
        <v>47</v>
      </c>
      <c r="N171" s="73" t="s">
        <v>1256</v>
      </c>
      <c r="O171" t="s">
        <v>58</v>
      </c>
      <c r="P171" t="s">
        <v>58</v>
      </c>
      <c r="Q171" t="s">
        <v>403</v>
      </c>
      <c r="R171" t="s">
        <v>234</v>
      </c>
      <c r="S171" t="s">
        <v>1257</v>
      </c>
      <c r="T171" t="s">
        <v>75</v>
      </c>
      <c r="U171" t="s">
        <v>75</v>
      </c>
      <c r="V171" t="s">
        <v>75</v>
      </c>
      <c r="W171" t="s">
        <v>75</v>
      </c>
      <c r="X171" t="s">
        <v>75</v>
      </c>
      <c r="Y171" t="s">
        <v>68</v>
      </c>
      <c r="Z171" t="s">
        <v>405</v>
      </c>
      <c r="AA171" t="s">
        <v>406</v>
      </c>
      <c r="AB171" t="s">
        <v>102</v>
      </c>
      <c r="AC171" t="s">
        <v>68</v>
      </c>
      <c r="AD171"/>
      <c r="AE171"/>
      <c r="AF171" t="s">
        <v>72</v>
      </c>
      <c r="AG171" t="s">
        <v>235</v>
      </c>
      <c r="AH171" t="s">
        <v>74</v>
      </c>
      <c r="AI171" t="s">
        <v>75</v>
      </c>
      <c r="AJ171" t="s">
        <v>75</v>
      </c>
      <c r="AK171" t="s">
        <v>90</v>
      </c>
      <c r="AL171"/>
      <c r="AM171"/>
      <c r="AN171" t="s">
        <v>75</v>
      </c>
      <c r="AO171" t="s">
        <v>75</v>
      </c>
      <c r="AP171" t="s">
        <v>68</v>
      </c>
      <c r="AQ171" t="s">
        <v>75</v>
      </c>
      <c r="AR171" t="s">
        <v>105</v>
      </c>
    </row>
    <row r="172" spans="1:44" s="69" customFormat="1" hidden="1" x14ac:dyDescent="0.15">
      <c r="A172" t="s">
        <v>46</v>
      </c>
      <c r="B172" t="s">
        <v>47</v>
      </c>
      <c r="C172" t="s">
        <v>48</v>
      </c>
      <c r="D172" t="s">
        <v>47</v>
      </c>
      <c r="E172" t="s">
        <v>394</v>
      </c>
      <c r="F172" t="s">
        <v>49</v>
      </c>
      <c r="G172" t="s">
        <v>395</v>
      </c>
      <c r="H172" t="s">
        <v>396</v>
      </c>
      <c r="I172" t="s">
        <v>1258</v>
      </c>
      <c r="J172" t="s">
        <v>1259</v>
      </c>
      <c r="K172" t="s">
        <v>1260</v>
      </c>
      <c r="L172" t="s">
        <v>1090</v>
      </c>
      <c r="M172" s="73" t="s">
        <v>1261</v>
      </c>
      <c r="N172" s="73" t="s">
        <v>1262</v>
      </c>
      <c r="O172" t="s">
        <v>58</v>
      </c>
      <c r="P172" t="s">
        <v>58</v>
      </c>
      <c r="Q172" t="s">
        <v>403</v>
      </c>
      <c r="R172" t="s">
        <v>234</v>
      </c>
      <c r="S172" t="s">
        <v>1263</v>
      </c>
      <c r="T172" t="s">
        <v>75</v>
      </c>
      <c r="U172" t="s">
        <v>75</v>
      </c>
      <c r="V172" t="s">
        <v>75</v>
      </c>
      <c r="W172" t="s">
        <v>75</v>
      </c>
      <c r="X172" t="s">
        <v>75</v>
      </c>
      <c r="Y172" t="s">
        <v>68</v>
      </c>
      <c r="Z172" t="s">
        <v>405</v>
      </c>
      <c r="AA172" t="s">
        <v>406</v>
      </c>
      <c r="AB172" t="s">
        <v>102</v>
      </c>
      <c r="AC172" t="s">
        <v>68</v>
      </c>
      <c r="AD172"/>
      <c r="AE172"/>
      <c r="AF172" t="s">
        <v>72</v>
      </c>
      <c r="AG172" t="s">
        <v>235</v>
      </c>
      <c r="AH172" t="s">
        <v>74</v>
      </c>
      <c r="AI172" t="s">
        <v>75</v>
      </c>
      <c r="AJ172" t="s">
        <v>75</v>
      </c>
      <c r="AK172" t="s">
        <v>90</v>
      </c>
      <c r="AL172"/>
      <c r="AM172"/>
      <c r="AN172" t="s">
        <v>75</v>
      </c>
      <c r="AO172" t="s">
        <v>75</v>
      </c>
      <c r="AP172" t="s">
        <v>68</v>
      </c>
      <c r="AQ172" t="s">
        <v>75</v>
      </c>
      <c r="AR172" t="s">
        <v>105</v>
      </c>
    </row>
    <row r="173" spans="1:44" hidden="1" x14ac:dyDescent="0.15">
      <c r="A173" t="s">
        <v>46</v>
      </c>
      <c r="B173" t="s">
        <v>47</v>
      </c>
      <c r="C173" t="s">
        <v>48</v>
      </c>
      <c r="D173" t="s">
        <v>47</v>
      </c>
      <c r="E173" t="s">
        <v>394</v>
      </c>
      <c r="F173" t="s">
        <v>443</v>
      </c>
      <c r="G173" t="s">
        <v>395</v>
      </c>
      <c r="H173" t="s">
        <v>396</v>
      </c>
      <c r="I173" t="s">
        <v>532</v>
      </c>
      <c r="J173" t="s">
        <v>533</v>
      </c>
      <c r="K173" t="s">
        <v>534</v>
      </c>
      <c r="L173" t="s">
        <v>507</v>
      </c>
      <c r="M173" t="s">
        <v>535</v>
      </c>
      <c r="N173" t="s">
        <v>1264</v>
      </c>
      <c r="O173" t="s">
        <v>58</v>
      </c>
      <c r="P173" t="s">
        <v>58</v>
      </c>
      <c r="Q173" t="s">
        <v>403</v>
      </c>
      <c r="R173" t="s">
        <v>166</v>
      </c>
      <c r="S173" t="s">
        <v>559</v>
      </c>
      <c r="T173" t="s">
        <v>1265</v>
      </c>
      <c r="U173" t="s">
        <v>1266</v>
      </c>
      <c r="V173" t="s">
        <v>418</v>
      </c>
      <c r="W173" t="s">
        <v>1267</v>
      </c>
      <c r="X173" t="s">
        <v>1268</v>
      </c>
      <c r="Y173" s="74">
        <v>42465</v>
      </c>
      <c r="Z173" t="s">
        <v>405</v>
      </c>
      <c r="AA173" t="s">
        <v>406</v>
      </c>
      <c r="AB173" t="s">
        <v>102</v>
      </c>
      <c r="AC173" s="74">
        <v>27723</v>
      </c>
      <c r="AF173" t="s">
        <v>72</v>
      </c>
      <c r="AG173" t="s">
        <v>73</v>
      </c>
      <c r="AH173" t="s">
        <v>74</v>
      </c>
      <c r="AI173" t="s">
        <v>75</v>
      </c>
      <c r="AJ173" t="s">
        <v>75</v>
      </c>
      <c r="AK173" t="s">
        <v>285</v>
      </c>
      <c r="AN173" t="s">
        <v>1269</v>
      </c>
      <c r="AO173" t="s">
        <v>1270</v>
      </c>
      <c r="AP173" t="s">
        <v>68</v>
      </c>
      <c r="AQ173" t="s">
        <v>75</v>
      </c>
      <c r="AR173" t="s">
        <v>105</v>
      </c>
    </row>
    <row r="174" spans="1:44" hidden="1" x14ac:dyDescent="0.15">
      <c r="A174" t="s">
        <v>46</v>
      </c>
      <c r="B174" t="s">
        <v>47</v>
      </c>
      <c r="C174" t="s">
        <v>48</v>
      </c>
      <c r="D174" t="s">
        <v>47</v>
      </c>
      <c r="E174" t="s">
        <v>394</v>
      </c>
      <c r="F174" t="s">
        <v>49</v>
      </c>
      <c r="G174" t="s">
        <v>395</v>
      </c>
      <c r="H174" t="s">
        <v>396</v>
      </c>
      <c r="I174" t="s">
        <v>1258</v>
      </c>
      <c r="J174" t="s">
        <v>1259</v>
      </c>
      <c r="K174" t="s">
        <v>1260</v>
      </c>
      <c r="L174" t="s">
        <v>1090</v>
      </c>
      <c r="M174" s="73" t="s">
        <v>1261</v>
      </c>
      <c r="N174" s="73" t="s">
        <v>1271</v>
      </c>
      <c r="O174" t="s">
        <v>58</v>
      </c>
      <c r="P174" t="s">
        <v>58</v>
      </c>
      <c r="Q174" t="s">
        <v>403</v>
      </c>
      <c r="R174" t="s">
        <v>234</v>
      </c>
      <c r="S174" t="s">
        <v>1272</v>
      </c>
      <c r="T174" t="s">
        <v>75</v>
      </c>
      <c r="U174" t="s">
        <v>75</v>
      </c>
      <c r="V174" t="s">
        <v>75</v>
      </c>
      <c r="W174" t="s">
        <v>75</v>
      </c>
      <c r="X174" t="s">
        <v>75</v>
      </c>
      <c r="Y174" t="s">
        <v>68</v>
      </c>
      <c r="Z174" t="s">
        <v>405</v>
      </c>
      <c r="AA174" t="s">
        <v>406</v>
      </c>
      <c r="AB174" t="s">
        <v>102</v>
      </c>
      <c r="AC174" t="s">
        <v>68</v>
      </c>
      <c r="AF174" t="s">
        <v>72</v>
      </c>
      <c r="AG174" t="s">
        <v>235</v>
      </c>
      <c r="AH174" t="s">
        <v>74</v>
      </c>
      <c r="AI174" t="s">
        <v>75</v>
      </c>
      <c r="AJ174" t="s">
        <v>75</v>
      </c>
      <c r="AK174" t="s">
        <v>90</v>
      </c>
      <c r="AN174" t="s">
        <v>75</v>
      </c>
      <c r="AO174" t="s">
        <v>75</v>
      </c>
      <c r="AP174" t="s">
        <v>68</v>
      </c>
      <c r="AQ174" t="s">
        <v>75</v>
      </c>
      <c r="AR174" t="s">
        <v>105</v>
      </c>
    </row>
    <row r="175" spans="1:44" hidden="1" x14ac:dyDescent="0.15">
      <c r="A175" t="s">
        <v>46</v>
      </c>
      <c r="B175" t="s">
        <v>47</v>
      </c>
      <c r="C175" t="s">
        <v>48</v>
      </c>
      <c r="D175" t="s">
        <v>47</v>
      </c>
      <c r="E175" t="s">
        <v>394</v>
      </c>
      <c r="F175" t="s">
        <v>443</v>
      </c>
      <c r="G175" t="s">
        <v>395</v>
      </c>
      <c r="H175" t="s">
        <v>396</v>
      </c>
      <c r="I175" t="s">
        <v>532</v>
      </c>
      <c r="J175" t="s">
        <v>533</v>
      </c>
      <c r="K175" t="s">
        <v>534</v>
      </c>
      <c r="L175" t="s">
        <v>507</v>
      </c>
      <c r="M175" t="s">
        <v>535</v>
      </c>
      <c r="N175" t="s">
        <v>1273</v>
      </c>
      <c r="O175" t="s">
        <v>58</v>
      </c>
      <c r="P175" t="s">
        <v>58</v>
      </c>
      <c r="Q175" t="s">
        <v>530</v>
      </c>
      <c r="R175" t="s">
        <v>166</v>
      </c>
      <c r="S175" t="s">
        <v>531</v>
      </c>
      <c r="T175" t="s">
        <v>1274</v>
      </c>
      <c r="U175" t="s">
        <v>1275</v>
      </c>
      <c r="V175" t="s">
        <v>1276</v>
      </c>
      <c r="W175" t="s">
        <v>1277</v>
      </c>
      <c r="X175" t="s">
        <v>1278</v>
      </c>
      <c r="Y175" t="s">
        <v>68</v>
      </c>
      <c r="Z175" t="s">
        <v>127</v>
      </c>
      <c r="AA175" t="s">
        <v>406</v>
      </c>
      <c r="AB175" t="s">
        <v>102</v>
      </c>
      <c r="AC175" s="74">
        <v>28061</v>
      </c>
      <c r="AF175" t="s">
        <v>72</v>
      </c>
      <c r="AG175" t="s">
        <v>73</v>
      </c>
      <c r="AH175" t="s">
        <v>74</v>
      </c>
      <c r="AI175" t="s">
        <v>75</v>
      </c>
      <c r="AJ175" t="s">
        <v>75</v>
      </c>
      <c r="AK175" t="s">
        <v>104</v>
      </c>
      <c r="AL175" t="s">
        <v>848</v>
      </c>
      <c r="AM175" t="s">
        <v>207</v>
      </c>
      <c r="AN175" t="s">
        <v>1279</v>
      </c>
      <c r="AO175" t="s">
        <v>129</v>
      </c>
      <c r="AP175" t="s">
        <v>68</v>
      </c>
      <c r="AQ175" t="s">
        <v>75</v>
      </c>
      <c r="AR175" t="s">
        <v>1280</v>
      </c>
    </row>
    <row r="176" spans="1:44" hidden="1" x14ac:dyDescent="0.15">
      <c r="A176" t="s">
        <v>46</v>
      </c>
      <c r="B176" t="s">
        <v>47</v>
      </c>
      <c r="C176" t="s">
        <v>48</v>
      </c>
      <c r="D176" t="s">
        <v>47</v>
      </c>
      <c r="E176" t="s">
        <v>394</v>
      </c>
      <c r="F176" t="s">
        <v>443</v>
      </c>
      <c r="G176" t="s">
        <v>395</v>
      </c>
      <c r="H176" t="s">
        <v>396</v>
      </c>
      <c r="I176" t="s">
        <v>532</v>
      </c>
      <c r="J176" t="s">
        <v>533</v>
      </c>
      <c r="K176" t="s">
        <v>534</v>
      </c>
      <c r="L176" t="s">
        <v>507</v>
      </c>
      <c r="M176" t="s">
        <v>535</v>
      </c>
      <c r="N176" t="s">
        <v>1281</v>
      </c>
      <c r="O176" t="s">
        <v>58</v>
      </c>
      <c r="P176" t="s">
        <v>58</v>
      </c>
      <c r="Q176" t="s">
        <v>403</v>
      </c>
      <c r="R176" t="s">
        <v>166</v>
      </c>
      <c r="S176" t="s">
        <v>1282</v>
      </c>
      <c r="T176" t="s">
        <v>1283</v>
      </c>
      <c r="U176" t="s">
        <v>1284</v>
      </c>
      <c r="V176" t="s">
        <v>1285</v>
      </c>
      <c r="W176" t="s">
        <v>1057</v>
      </c>
      <c r="X176" t="s">
        <v>1286</v>
      </c>
      <c r="Y176" s="74">
        <v>30793</v>
      </c>
      <c r="Z176" t="s">
        <v>405</v>
      </c>
      <c r="AA176" t="s">
        <v>406</v>
      </c>
      <c r="AB176" t="s">
        <v>102</v>
      </c>
      <c r="AC176" s="74">
        <v>30793</v>
      </c>
      <c r="AF176" t="s">
        <v>72</v>
      </c>
      <c r="AG176" t="s">
        <v>73</v>
      </c>
      <c r="AH176" t="s">
        <v>74</v>
      </c>
      <c r="AI176" t="s">
        <v>75</v>
      </c>
      <c r="AJ176" t="s">
        <v>75</v>
      </c>
      <c r="AK176" t="s">
        <v>285</v>
      </c>
      <c r="AN176" t="s">
        <v>1287</v>
      </c>
      <c r="AO176" t="s">
        <v>1009</v>
      </c>
      <c r="AP176" t="s">
        <v>68</v>
      </c>
      <c r="AQ176" t="s">
        <v>75</v>
      </c>
      <c r="AR176" t="s">
        <v>105</v>
      </c>
    </row>
    <row r="177" spans="1:44" hidden="1" x14ac:dyDescent="0.15">
      <c r="A177" t="s">
        <v>46</v>
      </c>
      <c r="B177" t="s">
        <v>47</v>
      </c>
      <c r="C177" t="s">
        <v>48</v>
      </c>
      <c r="D177" t="s">
        <v>47</v>
      </c>
      <c r="E177" t="s">
        <v>394</v>
      </c>
      <c r="F177" t="s">
        <v>443</v>
      </c>
      <c r="G177" t="s">
        <v>395</v>
      </c>
      <c r="H177" t="s">
        <v>396</v>
      </c>
      <c r="I177" t="s">
        <v>532</v>
      </c>
      <c r="J177" t="s">
        <v>533</v>
      </c>
      <c r="K177" t="s">
        <v>534</v>
      </c>
      <c r="L177" t="s">
        <v>507</v>
      </c>
      <c r="M177" t="s">
        <v>535</v>
      </c>
      <c r="N177" t="s">
        <v>1288</v>
      </c>
      <c r="O177" t="s">
        <v>58</v>
      </c>
      <c r="P177" t="s">
        <v>58</v>
      </c>
      <c r="Q177" t="s">
        <v>403</v>
      </c>
      <c r="R177" t="s">
        <v>166</v>
      </c>
      <c r="S177" t="s">
        <v>1289</v>
      </c>
      <c r="T177" t="s">
        <v>1290</v>
      </c>
      <c r="U177" t="s">
        <v>1291</v>
      </c>
      <c r="V177" t="s">
        <v>1292</v>
      </c>
      <c r="W177" t="s">
        <v>1293</v>
      </c>
      <c r="X177" t="s">
        <v>1294</v>
      </c>
      <c r="Y177" s="74">
        <v>39661</v>
      </c>
      <c r="Z177" t="s">
        <v>420</v>
      </c>
      <c r="AA177" t="s">
        <v>406</v>
      </c>
      <c r="AB177" t="s">
        <v>102</v>
      </c>
      <c r="AC177" s="74">
        <v>27928</v>
      </c>
      <c r="AF177" t="s">
        <v>72</v>
      </c>
      <c r="AG177" t="s">
        <v>73</v>
      </c>
      <c r="AH177" t="s">
        <v>74</v>
      </c>
      <c r="AI177" t="s">
        <v>75</v>
      </c>
      <c r="AJ177" t="s">
        <v>75</v>
      </c>
      <c r="AK177" t="s">
        <v>104</v>
      </c>
      <c r="AN177" t="s">
        <v>53</v>
      </c>
      <c r="AO177" t="s">
        <v>662</v>
      </c>
      <c r="AP177" t="s">
        <v>68</v>
      </c>
      <c r="AQ177" t="s">
        <v>75</v>
      </c>
      <c r="AR177" t="s">
        <v>105</v>
      </c>
    </row>
    <row r="178" spans="1:44" hidden="1" x14ac:dyDescent="0.15">
      <c r="A178" t="s">
        <v>46</v>
      </c>
      <c r="B178" t="s">
        <v>47</v>
      </c>
      <c r="C178" t="s">
        <v>48</v>
      </c>
      <c r="D178" t="s">
        <v>47</v>
      </c>
      <c r="E178" t="s">
        <v>394</v>
      </c>
      <c r="F178" t="s">
        <v>443</v>
      </c>
      <c r="G178" t="s">
        <v>395</v>
      </c>
      <c r="H178" t="s">
        <v>396</v>
      </c>
      <c r="I178" t="s">
        <v>532</v>
      </c>
      <c r="J178" t="s">
        <v>533</v>
      </c>
      <c r="K178" t="s">
        <v>534</v>
      </c>
      <c r="L178" t="s">
        <v>507</v>
      </c>
      <c r="M178" t="s">
        <v>535</v>
      </c>
      <c r="N178" t="s">
        <v>1295</v>
      </c>
      <c r="O178" t="s">
        <v>163</v>
      </c>
      <c r="P178" t="s">
        <v>375</v>
      </c>
      <c r="Q178" t="s">
        <v>1296</v>
      </c>
      <c r="R178" t="s">
        <v>166</v>
      </c>
      <c r="S178" t="s">
        <v>1297</v>
      </c>
      <c r="T178" t="s">
        <v>1298</v>
      </c>
      <c r="U178" t="s">
        <v>1299</v>
      </c>
      <c r="V178" t="s">
        <v>522</v>
      </c>
      <c r="W178" t="s">
        <v>1300</v>
      </c>
      <c r="X178" t="s">
        <v>1301</v>
      </c>
      <c r="Y178" s="74">
        <v>43742</v>
      </c>
      <c r="Z178" t="s">
        <v>381</v>
      </c>
      <c r="AA178" t="s">
        <v>70</v>
      </c>
      <c r="AB178" t="s">
        <v>102</v>
      </c>
      <c r="AC178" s="74">
        <v>31101</v>
      </c>
      <c r="AF178" t="s">
        <v>72</v>
      </c>
      <c r="AG178" t="s">
        <v>174</v>
      </c>
      <c r="AH178" t="s">
        <v>74</v>
      </c>
      <c r="AI178" t="s">
        <v>75</v>
      </c>
      <c r="AJ178" t="s">
        <v>75</v>
      </c>
      <c r="AK178" t="s">
        <v>382</v>
      </c>
      <c r="AN178" t="s">
        <v>1302</v>
      </c>
      <c r="AO178" t="s">
        <v>1303</v>
      </c>
      <c r="AP178" t="s">
        <v>68</v>
      </c>
      <c r="AQ178" t="s">
        <v>75</v>
      </c>
      <c r="AR178" t="s">
        <v>105</v>
      </c>
    </row>
    <row r="179" spans="1:44" s="69" customFormat="1" hidden="1" x14ac:dyDescent="0.15">
      <c r="A179" s="69" t="s">
        <v>46</v>
      </c>
      <c r="B179" s="69" t="s">
        <v>47</v>
      </c>
      <c r="C179" s="69" t="s">
        <v>48</v>
      </c>
      <c r="D179" s="69" t="s">
        <v>47</v>
      </c>
      <c r="E179" s="69" t="s">
        <v>477</v>
      </c>
      <c r="F179" s="69" t="s">
        <v>427</v>
      </c>
      <c r="G179" s="69" t="s">
        <v>395</v>
      </c>
      <c r="H179" s="69" t="s">
        <v>451</v>
      </c>
      <c r="I179" s="69" t="s">
        <v>1304</v>
      </c>
      <c r="J179" s="69" t="s">
        <v>1305</v>
      </c>
      <c r="K179" s="69" t="s">
        <v>1306</v>
      </c>
      <c r="L179" s="69" t="s">
        <v>400</v>
      </c>
      <c r="M179" s="69" t="s">
        <v>1307</v>
      </c>
      <c r="N179" s="69" t="s">
        <v>1308</v>
      </c>
      <c r="O179" s="69" t="s">
        <v>58</v>
      </c>
      <c r="P179" s="69" t="s">
        <v>58</v>
      </c>
      <c r="Q179" s="69" t="s">
        <v>403</v>
      </c>
      <c r="R179" s="69" t="s">
        <v>234</v>
      </c>
      <c r="S179" s="69" t="s">
        <v>1309</v>
      </c>
      <c r="T179" s="69" t="s">
        <v>75</v>
      </c>
      <c r="U179" s="69" t="s">
        <v>75</v>
      </c>
      <c r="V179" s="69" t="s">
        <v>75</v>
      </c>
      <c r="W179" s="69" t="s">
        <v>75</v>
      </c>
      <c r="X179" s="69" t="s">
        <v>75</v>
      </c>
      <c r="Y179" s="69" t="s">
        <v>68</v>
      </c>
      <c r="Z179" s="69" t="s">
        <v>405</v>
      </c>
      <c r="AA179" s="69" t="s">
        <v>406</v>
      </c>
      <c r="AB179" s="69" t="s">
        <v>102</v>
      </c>
      <c r="AC179" s="69" t="s">
        <v>68</v>
      </c>
      <c r="AF179" s="69" t="s">
        <v>72</v>
      </c>
      <c r="AG179" s="69" t="s">
        <v>235</v>
      </c>
      <c r="AH179" s="69" t="s">
        <v>74</v>
      </c>
      <c r="AI179" s="69" t="s">
        <v>75</v>
      </c>
      <c r="AJ179" s="69" t="s">
        <v>75</v>
      </c>
      <c r="AK179" s="69" t="s">
        <v>90</v>
      </c>
      <c r="AN179" s="69" t="s">
        <v>75</v>
      </c>
      <c r="AO179" s="69" t="s">
        <v>75</v>
      </c>
      <c r="AP179" s="69" t="s">
        <v>68</v>
      </c>
      <c r="AQ179" s="69" t="s">
        <v>75</v>
      </c>
      <c r="AR179" s="69" t="s">
        <v>105</v>
      </c>
    </row>
    <row r="180" spans="1:44" s="69" customFormat="1" hidden="1" x14ac:dyDescent="0.15">
      <c r="A180" s="69" t="s">
        <v>46</v>
      </c>
      <c r="B180" s="69" t="s">
        <v>47</v>
      </c>
      <c r="C180" s="69" t="s">
        <v>48</v>
      </c>
      <c r="D180" s="69" t="s">
        <v>47</v>
      </c>
      <c r="E180" s="69" t="s">
        <v>450</v>
      </c>
      <c r="F180" s="69" t="s">
        <v>427</v>
      </c>
      <c r="G180" s="69" t="s">
        <v>395</v>
      </c>
      <c r="H180" s="69" t="s">
        <v>451</v>
      </c>
      <c r="I180" s="69" t="s">
        <v>1310</v>
      </c>
      <c r="J180" s="69" t="s">
        <v>1311</v>
      </c>
      <c r="K180" s="69" t="s">
        <v>1312</v>
      </c>
      <c r="L180" s="69" t="s">
        <v>400</v>
      </c>
      <c r="M180" s="69" t="s">
        <v>1313</v>
      </c>
      <c r="N180" s="69" t="s">
        <v>1314</v>
      </c>
      <c r="O180" s="69" t="s">
        <v>58</v>
      </c>
      <c r="P180" s="69" t="s">
        <v>58</v>
      </c>
      <c r="Q180" s="69" t="s">
        <v>403</v>
      </c>
      <c r="R180" s="69" t="s">
        <v>234</v>
      </c>
      <c r="S180" s="69" t="s">
        <v>1315</v>
      </c>
      <c r="T180" s="69" t="s">
        <v>75</v>
      </c>
      <c r="U180" s="69" t="s">
        <v>75</v>
      </c>
      <c r="V180" s="69" t="s">
        <v>75</v>
      </c>
      <c r="W180" s="69" t="s">
        <v>75</v>
      </c>
      <c r="X180" s="69" t="s">
        <v>75</v>
      </c>
      <c r="Y180" s="69" t="s">
        <v>68</v>
      </c>
      <c r="Z180" s="69" t="s">
        <v>405</v>
      </c>
      <c r="AA180" s="69" t="s">
        <v>406</v>
      </c>
      <c r="AB180" s="69" t="s">
        <v>102</v>
      </c>
      <c r="AC180" s="69" t="s">
        <v>68</v>
      </c>
      <c r="AF180" s="69" t="s">
        <v>72</v>
      </c>
      <c r="AG180" s="69" t="s">
        <v>235</v>
      </c>
      <c r="AH180" s="69" t="s">
        <v>74</v>
      </c>
      <c r="AI180" s="69" t="s">
        <v>75</v>
      </c>
      <c r="AJ180" s="69" t="s">
        <v>75</v>
      </c>
      <c r="AK180" s="69" t="s">
        <v>90</v>
      </c>
      <c r="AN180" s="69" t="s">
        <v>75</v>
      </c>
      <c r="AO180" s="69" t="s">
        <v>75</v>
      </c>
      <c r="AP180" s="69" t="s">
        <v>68</v>
      </c>
      <c r="AQ180" s="69" t="s">
        <v>75</v>
      </c>
      <c r="AR180" s="69" t="s">
        <v>105</v>
      </c>
    </row>
    <row r="181" spans="1:44" hidden="1" x14ac:dyDescent="0.15">
      <c r="A181" t="s">
        <v>46</v>
      </c>
      <c r="B181" t="s">
        <v>47</v>
      </c>
      <c r="C181" t="s">
        <v>48</v>
      </c>
      <c r="D181" t="s">
        <v>47</v>
      </c>
      <c r="E181" t="s">
        <v>464</v>
      </c>
      <c r="F181" t="s">
        <v>427</v>
      </c>
      <c r="G181" t="s">
        <v>395</v>
      </c>
      <c r="H181" t="s">
        <v>451</v>
      </c>
      <c r="I181" t="s">
        <v>1316</v>
      </c>
      <c r="J181" t="s">
        <v>1317</v>
      </c>
      <c r="K181" t="s">
        <v>1318</v>
      </c>
      <c r="L181" t="s">
        <v>507</v>
      </c>
      <c r="M181" t="s">
        <v>1319</v>
      </c>
      <c r="N181" t="s">
        <v>1320</v>
      </c>
      <c r="O181" t="s">
        <v>58</v>
      </c>
      <c r="P181" t="s">
        <v>58</v>
      </c>
      <c r="Q181" t="s">
        <v>434</v>
      </c>
      <c r="R181" t="s">
        <v>166</v>
      </c>
      <c r="S181" t="s">
        <v>1321</v>
      </c>
      <c r="T181" t="s">
        <v>1322</v>
      </c>
      <c r="U181" t="s">
        <v>1323</v>
      </c>
      <c r="V181" t="s">
        <v>1324</v>
      </c>
      <c r="W181" t="s">
        <v>1325</v>
      </c>
      <c r="X181" t="s">
        <v>1326</v>
      </c>
      <c r="Y181" s="74">
        <v>39661</v>
      </c>
      <c r="Z181" t="s">
        <v>420</v>
      </c>
      <c r="AA181" t="s">
        <v>406</v>
      </c>
      <c r="AB181" t="s">
        <v>102</v>
      </c>
      <c r="AC181" s="74">
        <v>24857</v>
      </c>
      <c r="AD181" s="74">
        <v>44197</v>
      </c>
      <c r="AE181" s="74">
        <v>44561</v>
      </c>
      <c r="AF181" t="s">
        <v>72</v>
      </c>
      <c r="AG181" t="s">
        <v>73</v>
      </c>
      <c r="AH181" t="s">
        <v>74</v>
      </c>
      <c r="AI181" t="s">
        <v>75</v>
      </c>
      <c r="AJ181" t="s">
        <v>75</v>
      </c>
      <c r="AK181" t="s">
        <v>285</v>
      </c>
      <c r="AN181" t="s">
        <v>1327</v>
      </c>
      <c r="AO181" t="s">
        <v>662</v>
      </c>
      <c r="AP181" t="s">
        <v>68</v>
      </c>
      <c r="AQ181" t="s">
        <v>75</v>
      </c>
      <c r="AR181" t="s">
        <v>105</v>
      </c>
    </row>
    <row r="182" spans="1:44" hidden="1" x14ac:dyDescent="0.15">
      <c r="A182" t="s">
        <v>46</v>
      </c>
      <c r="B182" t="s">
        <v>47</v>
      </c>
      <c r="C182" t="s">
        <v>48</v>
      </c>
      <c r="D182" t="s">
        <v>47</v>
      </c>
      <c r="E182" t="s">
        <v>464</v>
      </c>
      <c r="F182" t="s">
        <v>443</v>
      </c>
      <c r="G182" t="s">
        <v>395</v>
      </c>
      <c r="H182" t="s">
        <v>451</v>
      </c>
      <c r="I182" t="s">
        <v>1328</v>
      </c>
      <c r="J182" t="s">
        <v>1329</v>
      </c>
      <c r="K182" t="s">
        <v>1330</v>
      </c>
      <c r="L182" t="s">
        <v>507</v>
      </c>
      <c r="M182" t="s">
        <v>1331</v>
      </c>
      <c r="N182" t="s">
        <v>1332</v>
      </c>
      <c r="O182" t="s">
        <v>58</v>
      </c>
      <c r="P182" t="s">
        <v>58</v>
      </c>
      <c r="Q182" t="s">
        <v>434</v>
      </c>
      <c r="R182" t="s">
        <v>166</v>
      </c>
      <c r="S182" t="s">
        <v>1333</v>
      </c>
      <c r="T182" t="s">
        <v>1334</v>
      </c>
      <c r="U182" t="s">
        <v>1335</v>
      </c>
      <c r="V182" t="s">
        <v>1336</v>
      </c>
      <c r="W182" t="s">
        <v>369</v>
      </c>
      <c r="X182" t="s">
        <v>1337</v>
      </c>
      <c r="Y182" s="74">
        <v>38047</v>
      </c>
      <c r="Z182" t="s">
        <v>88</v>
      </c>
      <c r="AA182" t="s">
        <v>406</v>
      </c>
      <c r="AB182" t="s">
        <v>102</v>
      </c>
      <c r="AC182" s="74">
        <v>25996</v>
      </c>
      <c r="AD182" s="74">
        <v>44197</v>
      </c>
      <c r="AE182" s="74">
        <v>44561</v>
      </c>
      <c r="AF182" t="s">
        <v>72</v>
      </c>
      <c r="AG182" t="s">
        <v>73</v>
      </c>
      <c r="AH182" t="s">
        <v>74</v>
      </c>
      <c r="AI182" t="s">
        <v>75</v>
      </c>
      <c r="AJ182" t="s">
        <v>75</v>
      </c>
      <c r="AK182" t="s">
        <v>104</v>
      </c>
      <c r="AN182" t="s">
        <v>1338</v>
      </c>
      <c r="AO182" t="s">
        <v>129</v>
      </c>
      <c r="AP182" t="s">
        <v>68</v>
      </c>
      <c r="AQ182" t="s">
        <v>75</v>
      </c>
      <c r="AR182" t="s">
        <v>105</v>
      </c>
    </row>
    <row r="183" spans="1:44" s="69" customFormat="1" hidden="1" x14ac:dyDescent="0.15">
      <c r="A183" s="69" t="s">
        <v>46</v>
      </c>
      <c r="B183" s="69" t="s">
        <v>47</v>
      </c>
      <c r="C183" s="69" t="s">
        <v>48</v>
      </c>
      <c r="D183" s="69" t="s">
        <v>47</v>
      </c>
      <c r="E183" s="69" t="s">
        <v>503</v>
      </c>
      <c r="F183" s="69" t="s">
        <v>427</v>
      </c>
      <c r="G183" s="69" t="s">
        <v>395</v>
      </c>
      <c r="H183" s="69" t="s">
        <v>409</v>
      </c>
      <c r="I183" s="69" t="s">
        <v>1339</v>
      </c>
      <c r="J183" s="69" t="s">
        <v>1340</v>
      </c>
      <c r="K183" s="69" t="s">
        <v>1341</v>
      </c>
      <c r="L183" s="69" t="s">
        <v>400</v>
      </c>
      <c r="M183" s="69" t="s">
        <v>1342</v>
      </c>
      <c r="N183" s="69" t="s">
        <v>1343</v>
      </c>
      <c r="O183" s="69" t="s">
        <v>58</v>
      </c>
      <c r="P183" s="69" t="s">
        <v>58</v>
      </c>
      <c r="Q183" s="69" t="s">
        <v>403</v>
      </c>
      <c r="R183" s="69" t="s">
        <v>234</v>
      </c>
      <c r="S183" s="69" t="s">
        <v>1344</v>
      </c>
      <c r="T183" s="69" t="s">
        <v>75</v>
      </c>
      <c r="U183" s="69" t="s">
        <v>75</v>
      </c>
      <c r="V183" s="69" t="s">
        <v>75</v>
      </c>
      <c r="W183" s="69" t="s">
        <v>75</v>
      </c>
      <c r="X183" s="69" t="s">
        <v>75</v>
      </c>
      <c r="Y183" s="69" t="s">
        <v>68</v>
      </c>
      <c r="Z183" s="69" t="s">
        <v>405</v>
      </c>
      <c r="AA183" s="69" t="s">
        <v>406</v>
      </c>
      <c r="AB183" s="69" t="s">
        <v>102</v>
      </c>
      <c r="AC183" s="69" t="s">
        <v>68</v>
      </c>
      <c r="AF183" s="69" t="s">
        <v>72</v>
      </c>
      <c r="AG183" s="69" t="s">
        <v>235</v>
      </c>
      <c r="AH183" s="69" t="s">
        <v>74</v>
      </c>
      <c r="AI183" s="69" t="s">
        <v>75</v>
      </c>
      <c r="AJ183" s="69" t="s">
        <v>75</v>
      </c>
      <c r="AK183" s="69" t="s">
        <v>90</v>
      </c>
      <c r="AN183" s="69" t="s">
        <v>75</v>
      </c>
      <c r="AO183" s="69" t="s">
        <v>75</v>
      </c>
      <c r="AP183" s="69" t="s">
        <v>68</v>
      </c>
      <c r="AQ183" s="69" t="s">
        <v>75</v>
      </c>
      <c r="AR183" s="69" t="s">
        <v>105</v>
      </c>
    </row>
    <row r="184" spans="1:44" hidden="1" x14ac:dyDescent="0.15">
      <c r="A184" t="s">
        <v>46</v>
      </c>
      <c r="B184" t="s">
        <v>47</v>
      </c>
      <c r="C184" t="s">
        <v>48</v>
      </c>
      <c r="D184" t="s">
        <v>47</v>
      </c>
      <c r="E184" t="s">
        <v>47</v>
      </c>
      <c r="F184" t="s">
        <v>443</v>
      </c>
      <c r="G184" t="s">
        <v>395</v>
      </c>
      <c r="H184" t="s">
        <v>409</v>
      </c>
      <c r="I184" t="s">
        <v>548</v>
      </c>
      <c r="J184" t="s">
        <v>549</v>
      </c>
      <c r="K184" t="s">
        <v>550</v>
      </c>
      <c r="L184" t="s">
        <v>507</v>
      </c>
      <c r="M184" t="s">
        <v>551</v>
      </c>
      <c r="N184" t="s">
        <v>1345</v>
      </c>
      <c r="O184" t="s">
        <v>58</v>
      </c>
      <c r="P184" t="s">
        <v>59</v>
      </c>
      <c r="Q184" t="s">
        <v>628</v>
      </c>
      <c r="R184" t="s">
        <v>61</v>
      </c>
      <c r="S184" t="s">
        <v>1109</v>
      </c>
      <c r="T184" t="s">
        <v>1346</v>
      </c>
      <c r="U184" t="s">
        <v>1347</v>
      </c>
      <c r="V184" t="s">
        <v>649</v>
      </c>
      <c r="W184" t="s">
        <v>1348</v>
      </c>
      <c r="X184" t="s">
        <v>1349</v>
      </c>
      <c r="Y184" s="74">
        <v>36586</v>
      </c>
      <c r="Z184" t="s">
        <v>69</v>
      </c>
      <c r="AA184" t="s">
        <v>70</v>
      </c>
      <c r="AB184" t="s">
        <v>1115</v>
      </c>
      <c r="AC184" s="74">
        <v>26978</v>
      </c>
      <c r="AD184" s="74">
        <v>43525</v>
      </c>
      <c r="AE184" s="74">
        <v>44985</v>
      </c>
      <c r="AF184" t="s">
        <v>72</v>
      </c>
      <c r="AG184" t="s">
        <v>73</v>
      </c>
      <c r="AH184" t="s">
        <v>74</v>
      </c>
      <c r="AI184" t="s">
        <v>75</v>
      </c>
      <c r="AJ184" t="s">
        <v>75</v>
      </c>
      <c r="AK184" t="s">
        <v>90</v>
      </c>
      <c r="AN184" t="s">
        <v>53</v>
      </c>
      <c r="AO184" t="s">
        <v>53</v>
      </c>
      <c r="AP184" t="s">
        <v>68</v>
      </c>
      <c r="AQ184" t="s">
        <v>75</v>
      </c>
      <c r="AR184" t="s">
        <v>105</v>
      </c>
    </row>
    <row r="185" spans="1:44" hidden="1" x14ac:dyDescent="0.15">
      <c r="A185" t="s">
        <v>46</v>
      </c>
      <c r="B185" t="s">
        <v>47</v>
      </c>
      <c r="C185" t="s">
        <v>48</v>
      </c>
      <c r="D185" t="s">
        <v>47</v>
      </c>
      <c r="E185" t="s">
        <v>47</v>
      </c>
      <c r="F185" t="s">
        <v>443</v>
      </c>
      <c r="G185" t="s">
        <v>395</v>
      </c>
      <c r="H185" t="s">
        <v>409</v>
      </c>
      <c r="I185" t="s">
        <v>548</v>
      </c>
      <c r="J185" t="s">
        <v>549</v>
      </c>
      <c r="K185" t="s">
        <v>550</v>
      </c>
      <c r="L185" t="s">
        <v>507</v>
      </c>
      <c r="M185" t="s">
        <v>551</v>
      </c>
      <c r="N185" t="s">
        <v>1350</v>
      </c>
      <c r="O185" t="s">
        <v>58</v>
      </c>
      <c r="P185" t="s">
        <v>58</v>
      </c>
      <c r="Q185" t="s">
        <v>403</v>
      </c>
      <c r="R185" t="s">
        <v>166</v>
      </c>
      <c r="S185" t="s">
        <v>1351</v>
      </c>
      <c r="T185" t="s">
        <v>1352</v>
      </c>
      <c r="U185" t="s">
        <v>1353</v>
      </c>
      <c r="V185" t="s">
        <v>1354</v>
      </c>
      <c r="W185" t="s">
        <v>343</v>
      </c>
      <c r="X185" t="s">
        <v>1355</v>
      </c>
      <c r="Y185" s="74">
        <v>29109</v>
      </c>
      <c r="Z185" t="s">
        <v>420</v>
      </c>
      <c r="AA185" t="s">
        <v>406</v>
      </c>
      <c r="AB185" t="s">
        <v>102</v>
      </c>
      <c r="AC185" s="74">
        <v>29109</v>
      </c>
      <c r="AF185" t="s">
        <v>72</v>
      </c>
      <c r="AG185" t="s">
        <v>73</v>
      </c>
      <c r="AH185" t="s">
        <v>74</v>
      </c>
      <c r="AI185" t="s">
        <v>75</v>
      </c>
      <c r="AJ185" t="s">
        <v>75</v>
      </c>
      <c r="AK185" t="s">
        <v>285</v>
      </c>
      <c r="AN185" t="s">
        <v>1356</v>
      </c>
      <c r="AO185" t="s">
        <v>1009</v>
      </c>
      <c r="AP185" t="s">
        <v>68</v>
      </c>
      <c r="AQ185" t="s">
        <v>75</v>
      </c>
      <c r="AR185" t="s">
        <v>105</v>
      </c>
    </row>
    <row r="186" spans="1:44" hidden="1" x14ac:dyDescent="0.15">
      <c r="A186" t="s">
        <v>46</v>
      </c>
      <c r="B186" t="s">
        <v>47</v>
      </c>
      <c r="C186" t="s">
        <v>48</v>
      </c>
      <c r="D186" t="s">
        <v>47</v>
      </c>
      <c r="E186" t="s">
        <v>47</v>
      </c>
      <c r="F186" t="s">
        <v>443</v>
      </c>
      <c r="G186" t="s">
        <v>395</v>
      </c>
      <c r="H186" t="s">
        <v>409</v>
      </c>
      <c r="I186" t="s">
        <v>548</v>
      </c>
      <c r="J186" t="s">
        <v>549</v>
      </c>
      <c r="K186" t="s">
        <v>550</v>
      </c>
      <c r="L186" t="s">
        <v>507</v>
      </c>
      <c r="M186" t="s">
        <v>551</v>
      </c>
      <c r="N186" t="s">
        <v>1357</v>
      </c>
      <c r="O186" t="s">
        <v>58</v>
      </c>
      <c r="P186" t="s">
        <v>58</v>
      </c>
      <c r="Q186" t="s">
        <v>403</v>
      </c>
      <c r="R186" t="s">
        <v>166</v>
      </c>
      <c r="S186" t="s">
        <v>1358</v>
      </c>
      <c r="T186" t="s">
        <v>1359</v>
      </c>
      <c r="U186" t="s">
        <v>1360</v>
      </c>
      <c r="V186" t="s">
        <v>667</v>
      </c>
      <c r="W186" t="s">
        <v>668</v>
      </c>
      <c r="X186" t="s">
        <v>1361</v>
      </c>
      <c r="Y186" s="74">
        <v>26013</v>
      </c>
      <c r="Z186" t="s">
        <v>420</v>
      </c>
      <c r="AA186" t="s">
        <v>406</v>
      </c>
      <c r="AB186" t="s">
        <v>102</v>
      </c>
      <c r="AC186" s="74">
        <v>26013</v>
      </c>
      <c r="AF186" t="s">
        <v>72</v>
      </c>
      <c r="AG186" t="s">
        <v>73</v>
      </c>
      <c r="AH186" t="s">
        <v>74</v>
      </c>
      <c r="AI186" t="s">
        <v>75</v>
      </c>
      <c r="AJ186" t="s">
        <v>75</v>
      </c>
      <c r="AK186" t="s">
        <v>285</v>
      </c>
      <c r="AN186" t="s">
        <v>1362</v>
      </c>
      <c r="AO186" t="s">
        <v>662</v>
      </c>
      <c r="AP186" t="s">
        <v>68</v>
      </c>
      <c r="AQ186" t="s">
        <v>75</v>
      </c>
      <c r="AR186" t="s">
        <v>105</v>
      </c>
    </row>
    <row r="187" spans="1:44" hidden="1" x14ac:dyDescent="0.15">
      <c r="A187" t="s">
        <v>46</v>
      </c>
      <c r="B187" t="s">
        <v>47</v>
      </c>
      <c r="C187" t="s">
        <v>48</v>
      </c>
      <c r="D187" t="s">
        <v>47</v>
      </c>
      <c r="E187" t="s">
        <v>47</v>
      </c>
      <c r="F187" t="s">
        <v>443</v>
      </c>
      <c r="G187" t="s">
        <v>395</v>
      </c>
      <c r="H187" t="s">
        <v>409</v>
      </c>
      <c r="I187" t="s">
        <v>548</v>
      </c>
      <c r="J187" t="s">
        <v>549</v>
      </c>
      <c r="K187" t="s">
        <v>550</v>
      </c>
      <c r="L187" t="s">
        <v>507</v>
      </c>
      <c r="M187" t="s">
        <v>551</v>
      </c>
      <c r="N187" t="s">
        <v>1363</v>
      </c>
      <c r="O187" t="s">
        <v>58</v>
      </c>
      <c r="P187" t="s">
        <v>58</v>
      </c>
      <c r="Q187" t="s">
        <v>403</v>
      </c>
      <c r="R187" t="s">
        <v>166</v>
      </c>
      <c r="S187" t="s">
        <v>53</v>
      </c>
      <c r="T187" t="s">
        <v>1364</v>
      </c>
      <c r="U187" t="s">
        <v>1365</v>
      </c>
      <c r="V187" t="s">
        <v>148</v>
      </c>
      <c r="W187" t="s">
        <v>868</v>
      </c>
      <c r="X187" t="s">
        <v>1366</v>
      </c>
      <c r="Y187" s="74">
        <v>32860</v>
      </c>
      <c r="Z187" t="s">
        <v>420</v>
      </c>
      <c r="AA187" t="s">
        <v>406</v>
      </c>
      <c r="AB187" t="s">
        <v>102</v>
      </c>
      <c r="AC187" s="74">
        <v>24636</v>
      </c>
      <c r="AF187" t="s">
        <v>72</v>
      </c>
      <c r="AG187" t="s">
        <v>73</v>
      </c>
      <c r="AH187" t="s">
        <v>74</v>
      </c>
      <c r="AI187" t="s">
        <v>75</v>
      </c>
      <c r="AJ187" t="s">
        <v>75</v>
      </c>
      <c r="AK187" t="s">
        <v>90</v>
      </c>
      <c r="AN187" t="s">
        <v>53</v>
      </c>
      <c r="AO187" t="s">
        <v>53</v>
      </c>
      <c r="AP187" t="s">
        <v>68</v>
      </c>
      <c r="AQ187" t="s">
        <v>75</v>
      </c>
      <c r="AR187" t="s">
        <v>105</v>
      </c>
    </row>
    <row r="188" spans="1:44" hidden="1" x14ac:dyDescent="0.15">
      <c r="A188" t="s">
        <v>46</v>
      </c>
      <c r="B188" t="s">
        <v>47</v>
      </c>
      <c r="C188" t="s">
        <v>48</v>
      </c>
      <c r="D188" t="s">
        <v>47</v>
      </c>
      <c r="E188" t="s">
        <v>47</v>
      </c>
      <c r="F188" t="s">
        <v>443</v>
      </c>
      <c r="G188" t="s">
        <v>395</v>
      </c>
      <c r="H188" t="s">
        <v>409</v>
      </c>
      <c r="I188" t="s">
        <v>548</v>
      </c>
      <c r="J188" t="s">
        <v>549</v>
      </c>
      <c r="K188" t="s">
        <v>550</v>
      </c>
      <c r="L188" t="s">
        <v>507</v>
      </c>
      <c r="M188" t="s">
        <v>551</v>
      </c>
      <c r="N188" t="s">
        <v>1367</v>
      </c>
      <c r="O188" t="s">
        <v>58</v>
      </c>
      <c r="P188" t="s">
        <v>58</v>
      </c>
      <c r="Q188" t="s">
        <v>403</v>
      </c>
      <c r="R188" t="s">
        <v>166</v>
      </c>
      <c r="S188" t="s">
        <v>1368</v>
      </c>
      <c r="T188" t="s">
        <v>1369</v>
      </c>
      <c r="U188" t="s">
        <v>1370</v>
      </c>
      <c r="V188" t="s">
        <v>752</v>
      </c>
      <c r="W188" t="s">
        <v>369</v>
      </c>
      <c r="X188" t="s">
        <v>1371</v>
      </c>
      <c r="Y188" s="74">
        <v>29643</v>
      </c>
      <c r="Z188" t="s">
        <v>420</v>
      </c>
      <c r="AA188" t="s">
        <v>406</v>
      </c>
      <c r="AB188" t="s">
        <v>102</v>
      </c>
      <c r="AC188" s="74">
        <v>29643</v>
      </c>
      <c r="AF188" t="s">
        <v>72</v>
      </c>
      <c r="AG188" t="s">
        <v>73</v>
      </c>
      <c r="AH188" t="s">
        <v>74</v>
      </c>
      <c r="AI188" t="s">
        <v>75</v>
      </c>
      <c r="AJ188" t="s">
        <v>75</v>
      </c>
      <c r="AK188" t="s">
        <v>104</v>
      </c>
      <c r="AN188" t="s">
        <v>1372</v>
      </c>
      <c r="AO188" t="s">
        <v>1157</v>
      </c>
      <c r="AP188" t="s">
        <v>68</v>
      </c>
      <c r="AQ188" t="s">
        <v>75</v>
      </c>
      <c r="AR188" t="s">
        <v>105</v>
      </c>
    </row>
    <row r="189" spans="1:44" hidden="1" x14ac:dyDescent="0.15">
      <c r="A189" t="s">
        <v>46</v>
      </c>
      <c r="B189" t="s">
        <v>47</v>
      </c>
      <c r="C189" t="s">
        <v>48</v>
      </c>
      <c r="D189" t="s">
        <v>47</v>
      </c>
      <c r="E189" t="s">
        <v>47</v>
      </c>
      <c r="F189" t="s">
        <v>443</v>
      </c>
      <c r="G189" t="s">
        <v>395</v>
      </c>
      <c r="H189" t="s">
        <v>409</v>
      </c>
      <c r="I189" t="s">
        <v>548</v>
      </c>
      <c r="J189" t="s">
        <v>549</v>
      </c>
      <c r="K189" t="s">
        <v>550</v>
      </c>
      <c r="L189" t="s">
        <v>507</v>
      </c>
      <c r="M189" t="s">
        <v>551</v>
      </c>
      <c r="N189" t="s">
        <v>1373</v>
      </c>
      <c r="O189" t="s">
        <v>58</v>
      </c>
      <c r="P189" t="s">
        <v>58</v>
      </c>
      <c r="Q189" t="s">
        <v>403</v>
      </c>
      <c r="R189" t="s">
        <v>166</v>
      </c>
      <c r="S189" t="s">
        <v>1374</v>
      </c>
      <c r="T189" t="s">
        <v>1375</v>
      </c>
      <c r="U189" t="s">
        <v>1376</v>
      </c>
      <c r="V189" t="s">
        <v>1377</v>
      </c>
      <c r="W189" t="s">
        <v>775</v>
      </c>
      <c r="X189" t="s">
        <v>1378</v>
      </c>
      <c r="Y189" s="74">
        <v>30325</v>
      </c>
      <c r="Z189" t="s">
        <v>405</v>
      </c>
      <c r="AA189" t="s">
        <v>406</v>
      </c>
      <c r="AB189" t="s">
        <v>102</v>
      </c>
      <c r="AC189" s="74">
        <v>30325</v>
      </c>
      <c r="AF189" t="s">
        <v>72</v>
      </c>
      <c r="AG189" t="s">
        <v>73</v>
      </c>
      <c r="AH189" t="s">
        <v>74</v>
      </c>
      <c r="AI189" t="s">
        <v>75</v>
      </c>
      <c r="AJ189" t="s">
        <v>75</v>
      </c>
      <c r="AK189" t="s">
        <v>90</v>
      </c>
      <c r="AN189" t="s">
        <v>53</v>
      </c>
      <c r="AO189" t="s">
        <v>53</v>
      </c>
      <c r="AP189" t="s">
        <v>68</v>
      </c>
      <c r="AQ189" t="s">
        <v>75</v>
      </c>
      <c r="AR189" t="s">
        <v>105</v>
      </c>
    </row>
    <row r="190" spans="1:44" hidden="1" x14ac:dyDescent="0.15">
      <c r="A190" s="69" t="s">
        <v>46</v>
      </c>
      <c r="B190" s="69" t="s">
        <v>47</v>
      </c>
      <c r="C190" s="69" t="s">
        <v>48</v>
      </c>
      <c r="D190" s="69" t="s">
        <v>47</v>
      </c>
      <c r="E190" s="69" t="s">
        <v>394</v>
      </c>
      <c r="F190" s="69" t="s">
        <v>49</v>
      </c>
      <c r="G190" s="69" t="s">
        <v>395</v>
      </c>
      <c r="H190" s="69" t="s">
        <v>396</v>
      </c>
      <c r="I190" s="69" t="s">
        <v>397</v>
      </c>
      <c r="J190" s="69" t="s">
        <v>398</v>
      </c>
      <c r="K190" s="69" t="s">
        <v>399</v>
      </c>
      <c r="L190" s="69" t="s">
        <v>400</v>
      </c>
      <c r="M190" s="69" t="s">
        <v>401</v>
      </c>
      <c r="N190" s="69" t="s">
        <v>1379</v>
      </c>
      <c r="O190" s="69" t="s">
        <v>58</v>
      </c>
      <c r="P190" s="69" t="s">
        <v>58</v>
      </c>
      <c r="Q190" s="69" t="s">
        <v>403</v>
      </c>
      <c r="R190" s="69" t="s">
        <v>234</v>
      </c>
      <c r="S190" s="69" t="s">
        <v>1380</v>
      </c>
      <c r="T190" s="69" t="s">
        <v>75</v>
      </c>
      <c r="U190" s="69" t="s">
        <v>75</v>
      </c>
      <c r="V190" s="69" t="s">
        <v>75</v>
      </c>
      <c r="W190" s="69" t="s">
        <v>75</v>
      </c>
      <c r="X190" s="69" t="s">
        <v>75</v>
      </c>
      <c r="Y190" s="69" t="s">
        <v>68</v>
      </c>
      <c r="Z190" s="69" t="s">
        <v>405</v>
      </c>
      <c r="AA190" s="69" t="s">
        <v>406</v>
      </c>
      <c r="AB190" s="69" t="s">
        <v>102</v>
      </c>
      <c r="AC190" s="69" t="s">
        <v>68</v>
      </c>
      <c r="AD190" s="76">
        <v>44256</v>
      </c>
      <c r="AE190" s="76">
        <v>44561</v>
      </c>
      <c r="AF190" s="69" t="s">
        <v>103</v>
      </c>
      <c r="AG190" s="69" t="s">
        <v>969</v>
      </c>
      <c r="AH190" s="69" t="s">
        <v>74</v>
      </c>
      <c r="AI190" s="69" t="s">
        <v>75</v>
      </c>
      <c r="AJ190" s="69" t="s">
        <v>75</v>
      </c>
      <c r="AK190" s="69" t="s">
        <v>90</v>
      </c>
      <c r="AL190" s="69"/>
      <c r="AM190" s="69"/>
      <c r="AN190" s="69" t="s">
        <v>75</v>
      </c>
      <c r="AO190" s="69" t="s">
        <v>75</v>
      </c>
      <c r="AP190" s="69" t="s">
        <v>68</v>
      </c>
      <c r="AQ190" s="69" t="s">
        <v>75</v>
      </c>
      <c r="AR190" s="69" t="s">
        <v>105</v>
      </c>
    </row>
    <row r="191" spans="1:44" s="69" customFormat="1" hidden="1" x14ac:dyDescent="0.15">
      <c r="A191" s="69" t="s">
        <v>46</v>
      </c>
      <c r="B191" s="69" t="s">
        <v>47</v>
      </c>
      <c r="C191" s="69" t="s">
        <v>48</v>
      </c>
      <c r="D191" s="69" t="s">
        <v>47</v>
      </c>
      <c r="E191" s="69" t="s">
        <v>394</v>
      </c>
      <c r="F191" s="69" t="s">
        <v>49</v>
      </c>
      <c r="G191" s="69" t="s">
        <v>395</v>
      </c>
      <c r="H191" s="69" t="s">
        <v>396</v>
      </c>
      <c r="I191" s="69" t="s">
        <v>397</v>
      </c>
      <c r="J191" s="69" t="s">
        <v>398</v>
      </c>
      <c r="K191" s="69" t="s">
        <v>399</v>
      </c>
      <c r="L191" s="69" t="s">
        <v>400</v>
      </c>
      <c r="M191" s="69" t="s">
        <v>401</v>
      </c>
      <c r="N191" s="69" t="s">
        <v>1381</v>
      </c>
      <c r="O191" s="69" t="s">
        <v>58</v>
      </c>
      <c r="P191" s="69" t="s">
        <v>58</v>
      </c>
      <c r="Q191" s="69" t="s">
        <v>403</v>
      </c>
      <c r="R191" s="69" t="s">
        <v>234</v>
      </c>
      <c r="S191" s="69" t="s">
        <v>654</v>
      </c>
      <c r="T191" s="69" t="s">
        <v>75</v>
      </c>
      <c r="U191" s="69" t="s">
        <v>75</v>
      </c>
      <c r="V191" s="69" t="s">
        <v>75</v>
      </c>
      <c r="W191" s="69" t="s">
        <v>75</v>
      </c>
      <c r="X191" s="69" t="s">
        <v>75</v>
      </c>
      <c r="Y191" s="69" t="s">
        <v>68</v>
      </c>
      <c r="Z191" s="69" t="s">
        <v>405</v>
      </c>
      <c r="AA191" s="69" t="s">
        <v>406</v>
      </c>
      <c r="AB191" s="69" t="s">
        <v>102</v>
      </c>
      <c r="AC191" s="69" t="s">
        <v>68</v>
      </c>
      <c r="AF191" s="69" t="s">
        <v>72</v>
      </c>
      <c r="AG191" s="69" t="s">
        <v>235</v>
      </c>
      <c r="AH191" s="69" t="s">
        <v>74</v>
      </c>
      <c r="AI191" s="69" t="s">
        <v>75</v>
      </c>
      <c r="AJ191" s="69" t="s">
        <v>75</v>
      </c>
      <c r="AK191" s="69" t="s">
        <v>90</v>
      </c>
      <c r="AN191" s="69" t="s">
        <v>75</v>
      </c>
      <c r="AO191" s="69" t="s">
        <v>75</v>
      </c>
      <c r="AP191" s="69" t="s">
        <v>68</v>
      </c>
      <c r="AQ191" s="69" t="s">
        <v>75</v>
      </c>
      <c r="AR191" s="69" t="s">
        <v>105</v>
      </c>
    </row>
    <row r="192" spans="1:44" hidden="1" x14ac:dyDescent="0.15">
      <c r="A192" t="s">
        <v>46</v>
      </c>
      <c r="B192" t="s">
        <v>47</v>
      </c>
      <c r="C192" t="s">
        <v>48</v>
      </c>
      <c r="D192" t="s">
        <v>47</v>
      </c>
      <c r="E192" t="s">
        <v>47</v>
      </c>
      <c r="F192" t="s">
        <v>443</v>
      </c>
      <c r="G192" t="s">
        <v>395</v>
      </c>
      <c r="H192" t="s">
        <v>409</v>
      </c>
      <c r="I192" t="s">
        <v>548</v>
      </c>
      <c r="J192" t="s">
        <v>549</v>
      </c>
      <c r="K192" t="s">
        <v>550</v>
      </c>
      <c r="L192" t="s">
        <v>507</v>
      </c>
      <c r="M192" t="s">
        <v>551</v>
      </c>
      <c r="N192" t="s">
        <v>1382</v>
      </c>
      <c r="O192" t="s">
        <v>58</v>
      </c>
      <c r="P192" t="s">
        <v>58</v>
      </c>
      <c r="Q192" t="s">
        <v>403</v>
      </c>
      <c r="R192" t="s">
        <v>166</v>
      </c>
      <c r="S192" t="s">
        <v>1383</v>
      </c>
      <c r="T192" t="s">
        <v>1384</v>
      </c>
      <c r="U192" t="s">
        <v>1385</v>
      </c>
      <c r="V192" t="s">
        <v>154</v>
      </c>
      <c r="W192" t="s">
        <v>1354</v>
      </c>
      <c r="X192" t="s">
        <v>1386</v>
      </c>
      <c r="Y192" s="74">
        <v>30769</v>
      </c>
      <c r="Z192" t="s">
        <v>420</v>
      </c>
      <c r="AA192" t="s">
        <v>406</v>
      </c>
      <c r="AB192" t="s">
        <v>102</v>
      </c>
      <c r="AC192" s="74">
        <v>21426</v>
      </c>
      <c r="AF192" t="s">
        <v>72</v>
      </c>
      <c r="AG192" t="s">
        <v>73</v>
      </c>
      <c r="AH192" t="s">
        <v>74</v>
      </c>
      <c r="AI192" t="s">
        <v>75</v>
      </c>
      <c r="AJ192" t="s">
        <v>75</v>
      </c>
      <c r="AK192" t="s">
        <v>285</v>
      </c>
      <c r="AN192" t="s">
        <v>1387</v>
      </c>
      <c r="AO192" t="s">
        <v>662</v>
      </c>
      <c r="AP192" t="s">
        <v>68</v>
      </c>
      <c r="AQ192" t="s">
        <v>75</v>
      </c>
      <c r="AR192" t="s">
        <v>105</v>
      </c>
    </row>
    <row r="193" spans="1:44" hidden="1" x14ac:dyDescent="0.15">
      <c r="A193" t="s">
        <v>46</v>
      </c>
      <c r="B193" t="s">
        <v>47</v>
      </c>
      <c r="C193" t="s">
        <v>48</v>
      </c>
      <c r="D193" t="s">
        <v>47</v>
      </c>
      <c r="E193" t="s">
        <v>47</v>
      </c>
      <c r="F193" t="s">
        <v>443</v>
      </c>
      <c r="G193" t="s">
        <v>395</v>
      </c>
      <c r="H193" t="s">
        <v>409</v>
      </c>
      <c r="I193" t="s">
        <v>548</v>
      </c>
      <c r="J193" t="s">
        <v>549</v>
      </c>
      <c r="K193" t="s">
        <v>550</v>
      </c>
      <c r="L193" t="s">
        <v>507</v>
      </c>
      <c r="M193" t="s">
        <v>551</v>
      </c>
      <c r="N193" t="s">
        <v>1388</v>
      </c>
      <c r="O193" t="s">
        <v>58</v>
      </c>
      <c r="P193" t="s">
        <v>58</v>
      </c>
      <c r="Q193" t="s">
        <v>403</v>
      </c>
      <c r="R193" t="s">
        <v>166</v>
      </c>
      <c r="S193" t="s">
        <v>1389</v>
      </c>
      <c r="T193" t="s">
        <v>1390</v>
      </c>
      <c r="U193" t="s">
        <v>1391</v>
      </c>
      <c r="V193" t="s">
        <v>1392</v>
      </c>
      <c r="W193" t="s">
        <v>1214</v>
      </c>
      <c r="X193" t="s">
        <v>1393</v>
      </c>
      <c r="Y193" t="s">
        <v>68</v>
      </c>
      <c r="Z193" t="s">
        <v>405</v>
      </c>
      <c r="AA193" t="s">
        <v>406</v>
      </c>
      <c r="AB193" t="s">
        <v>102</v>
      </c>
      <c r="AC193" s="74">
        <v>28436</v>
      </c>
      <c r="AF193" t="s">
        <v>72</v>
      </c>
      <c r="AG193" t="s">
        <v>73</v>
      </c>
      <c r="AH193" t="s">
        <v>74</v>
      </c>
      <c r="AI193" t="s">
        <v>75</v>
      </c>
      <c r="AJ193" t="s">
        <v>75</v>
      </c>
      <c r="AK193" t="s">
        <v>285</v>
      </c>
      <c r="AN193" t="s">
        <v>1394</v>
      </c>
      <c r="AO193" t="s">
        <v>1009</v>
      </c>
      <c r="AP193" t="s">
        <v>68</v>
      </c>
      <c r="AQ193" t="s">
        <v>75</v>
      </c>
      <c r="AR193" t="s">
        <v>105</v>
      </c>
    </row>
    <row r="194" spans="1:44" hidden="1" x14ac:dyDescent="0.15">
      <c r="A194" t="s">
        <v>46</v>
      </c>
      <c r="B194" t="s">
        <v>47</v>
      </c>
      <c r="C194" t="s">
        <v>48</v>
      </c>
      <c r="D194" t="s">
        <v>47</v>
      </c>
      <c r="E194" t="s">
        <v>47</v>
      </c>
      <c r="F194" t="s">
        <v>443</v>
      </c>
      <c r="G194" t="s">
        <v>395</v>
      </c>
      <c r="H194" t="s">
        <v>409</v>
      </c>
      <c r="I194" t="s">
        <v>548</v>
      </c>
      <c r="J194" t="s">
        <v>549</v>
      </c>
      <c r="K194" t="s">
        <v>550</v>
      </c>
      <c r="L194" t="s">
        <v>507</v>
      </c>
      <c r="M194" t="s">
        <v>551</v>
      </c>
      <c r="N194" t="s">
        <v>1395</v>
      </c>
      <c r="O194" t="s">
        <v>58</v>
      </c>
      <c r="P194" t="s">
        <v>58</v>
      </c>
      <c r="Q194" t="s">
        <v>403</v>
      </c>
      <c r="R194" t="s">
        <v>166</v>
      </c>
      <c r="S194" t="s">
        <v>1396</v>
      </c>
      <c r="T194" t="s">
        <v>1397</v>
      </c>
      <c r="U194" t="s">
        <v>1398</v>
      </c>
      <c r="V194" t="s">
        <v>250</v>
      </c>
      <c r="W194" t="s">
        <v>1399</v>
      </c>
      <c r="X194" t="s">
        <v>1400</v>
      </c>
      <c r="Y194" s="74">
        <v>39661</v>
      </c>
      <c r="Z194" t="s">
        <v>420</v>
      </c>
      <c r="AA194" t="s">
        <v>406</v>
      </c>
      <c r="AB194" t="s">
        <v>102</v>
      </c>
      <c r="AC194" s="74">
        <v>28053</v>
      </c>
      <c r="AF194" t="s">
        <v>72</v>
      </c>
      <c r="AG194" t="s">
        <v>73</v>
      </c>
      <c r="AH194" t="s">
        <v>74</v>
      </c>
      <c r="AI194" t="s">
        <v>75</v>
      </c>
      <c r="AJ194" t="s">
        <v>75</v>
      </c>
      <c r="AK194" t="s">
        <v>104</v>
      </c>
      <c r="AN194" t="s">
        <v>53</v>
      </c>
      <c r="AO194" t="s">
        <v>1157</v>
      </c>
      <c r="AP194" t="s">
        <v>68</v>
      </c>
      <c r="AQ194" t="s">
        <v>75</v>
      </c>
      <c r="AR194" t="s">
        <v>105</v>
      </c>
    </row>
    <row r="195" spans="1:44" hidden="1" x14ac:dyDescent="0.15">
      <c r="A195" t="s">
        <v>46</v>
      </c>
      <c r="B195" t="s">
        <v>47</v>
      </c>
      <c r="C195" t="s">
        <v>48</v>
      </c>
      <c r="D195" t="s">
        <v>47</v>
      </c>
      <c r="E195" t="s">
        <v>47</v>
      </c>
      <c r="F195" t="s">
        <v>443</v>
      </c>
      <c r="G195" t="s">
        <v>395</v>
      </c>
      <c r="H195" t="s">
        <v>409</v>
      </c>
      <c r="I195" t="s">
        <v>548</v>
      </c>
      <c r="J195" t="s">
        <v>549</v>
      </c>
      <c r="K195" t="s">
        <v>550</v>
      </c>
      <c r="L195" t="s">
        <v>507</v>
      </c>
      <c r="M195" t="s">
        <v>551</v>
      </c>
      <c r="N195" t="s">
        <v>1401</v>
      </c>
      <c r="O195" t="s">
        <v>58</v>
      </c>
      <c r="P195" t="s">
        <v>58</v>
      </c>
      <c r="Q195" t="s">
        <v>403</v>
      </c>
      <c r="R195" t="s">
        <v>166</v>
      </c>
      <c r="S195" t="s">
        <v>1402</v>
      </c>
      <c r="T195" t="s">
        <v>1403</v>
      </c>
      <c r="U195" t="s">
        <v>1404</v>
      </c>
      <c r="V195" t="s">
        <v>668</v>
      </c>
      <c r="W195" t="s">
        <v>1405</v>
      </c>
      <c r="X195" t="s">
        <v>440</v>
      </c>
      <c r="Y195" s="74">
        <v>42342</v>
      </c>
      <c r="Z195" t="s">
        <v>420</v>
      </c>
      <c r="AA195" t="s">
        <v>406</v>
      </c>
      <c r="AB195" t="s">
        <v>102</v>
      </c>
      <c r="AC195" s="74">
        <v>31082</v>
      </c>
      <c r="AF195" t="s">
        <v>72</v>
      </c>
      <c r="AG195" t="s">
        <v>73</v>
      </c>
      <c r="AH195" t="s">
        <v>74</v>
      </c>
      <c r="AI195" t="s">
        <v>75</v>
      </c>
      <c r="AJ195" t="s">
        <v>75</v>
      </c>
      <c r="AK195" t="s">
        <v>90</v>
      </c>
      <c r="AN195" t="s">
        <v>1157</v>
      </c>
      <c r="AO195" t="s">
        <v>91</v>
      </c>
      <c r="AP195" t="s">
        <v>68</v>
      </c>
      <c r="AQ195" t="s">
        <v>75</v>
      </c>
      <c r="AR195" t="s">
        <v>105</v>
      </c>
    </row>
    <row r="196" spans="1:44" hidden="1" x14ac:dyDescent="0.15">
      <c r="A196" s="69" t="s">
        <v>46</v>
      </c>
      <c r="B196" s="69" t="s">
        <v>47</v>
      </c>
      <c r="C196" s="69" t="s">
        <v>48</v>
      </c>
      <c r="D196" s="69" t="s">
        <v>47</v>
      </c>
      <c r="E196" s="69" t="s">
        <v>394</v>
      </c>
      <c r="F196" s="69" t="s">
        <v>49</v>
      </c>
      <c r="G196" s="69" t="s">
        <v>395</v>
      </c>
      <c r="H196" s="69" t="s">
        <v>396</v>
      </c>
      <c r="I196" s="69" t="s">
        <v>397</v>
      </c>
      <c r="J196" s="69" t="s">
        <v>398</v>
      </c>
      <c r="K196" s="69" t="s">
        <v>399</v>
      </c>
      <c r="L196" s="69" t="s">
        <v>400</v>
      </c>
      <c r="M196" s="69" t="s">
        <v>401</v>
      </c>
      <c r="N196" s="69" t="s">
        <v>1406</v>
      </c>
      <c r="O196" s="69" t="s">
        <v>58</v>
      </c>
      <c r="P196" s="69" t="s">
        <v>58</v>
      </c>
      <c r="Q196" s="69" t="s">
        <v>403</v>
      </c>
      <c r="R196" s="69" t="s">
        <v>234</v>
      </c>
      <c r="S196" s="69" t="s">
        <v>1407</v>
      </c>
      <c r="T196" s="69" t="s">
        <v>75</v>
      </c>
      <c r="U196" s="69" t="s">
        <v>75</v>
      </c>
      <c r="V196" s="69" t="s">
        <v>75</v>
      </c>
      <c r="W196" s="69" t="s">
        <v>75</v>
      </c>
      <c r="X196" s="69" t="s">
        <v>75</v>
      </c>
      <c r="Y196" s="69" t="s">
        <v>68</v>
      </c>
      <c r="Z196" s="69" t="s">
        <v>405</v>
      </c>
      <c r="AA196" s="69" t="s">
        <v>406</v>
      </c>
      <c r="AB196" s="69" t="s">
        <v>102</v>
      </c>
      <c r="AC196" s="69" t="s">
        <v>68</v>
      </c>
      <c r="AD196" s="69"/>
      <c r="AE196" s="69"/>
      <c r="AF196" s="69" t="s">
        <v>72</v>
      </c>
      <c r="AG196" s="69" t="s">
        <v>235</v>
      </c>
      <c r="AH196" s="69" t="s">
        <v>74</v>
      </c>
      <c r="AI196" s="69" t="s">
        <v>75</v>
      </c>
      <c r="AJ196" s="69" t="s">
        <v>75</v>
      </c>
      <c r="AK196" s="69" t="s">
        <v>90</v>
      </c>
      <c r="AL196" s="69"/>
      <c r="AM196" s="69"/>
      <c r="AN196" s="69" t="s">
        <v>75</v>
      </c>
      <c r="AO196" s="69" t="s">
        <v>75</v>
      </c>
      <c r="AP196" s="69" t="s">
        <v>68</v>
      </c>
      <c r="AQ196" s="69" t="s">
        <v>75</v>
      </c>
      <c r="AR196" s="69" t="s">
        <v>105</v>
      </c>
    </row>
    <row r="197" spans="1:44" s="69" customFormat="1" hidden="1" x14ac:dyDescent="0.15">
      <c r="A197" s="69" t="s">
        <v>46</v>
      </c>
      <c r="B197" s="69" t="s">
        <v>47</v>
      </c>
      <c r="C197" s="69" t="s">
        <v>48</v>
      </c>
      <c r="D197" s="69" t="s">
        <v>47</v>
      </c>
      <c r="E197" s="69" t="s">
        <v>47</v>
      </c>
      <c r="F197" s="69" t="s">
        <v>408</v>
      </c>
      <c r="G197" s="69" t="s">
        <v>395</v>
      </c>
      <c r="H197" s="69" t="s">
        <v>451</v>
      </c>
      <c r="I197" s="69" t="s">
        <v>554</v>
      </c>
      <c r="J197" s="69" t="s">
        <v>555</v>
      </c>
      <c r="K197" s="69" t="s">
        <v>556</v>
      </c>
      <c r="L197" s="69" t="s">
        <v>400</v>
      </c>
      <c r="M197" s="69" t="s">
        <v>557</v>
      </c>
      <c r="N197" s="69" t="s">
        <v>1408</v>
      </c>
      <c r="O197" s="69" t="s">
        <v>58</v>
      </c>
      <c r="P197" s="69" t="s">
        <v>58</v>
      </c>
      <c r="Q197" s="69" t="s">
        <v>403</v>
      </c>
      <c r="R197" s="69" t="s">
        <v>234</v>
      </c>
      <c r="S197" s="69" t="s">
        <v>1380</v>
      </c>
      <c r="T197" s="69" t="s">
        <v>75</v>
      </c>
      <c r="U197" s="69" t="s">
        <v>75</v>
      </c>
      <c r="V197" s="69" t="s">
        <v>75</v>
      </c>
      <c r="W197" s="69" t="s">
        <v>75</v>
      </c>
      <c r="X197" s="69" t="s">
        <v>75</v>
      </c>
      <c r="Y197" s="69" t="s">
        <v>68</v>
      </c>
      <c r="Z197" s="69" t="s">
        <v>405</v>
      </c>
      <c r="AA197" s="69" t="s">
        <v>406</v>
      </c>
      <c r="AB197" s="69" t="s">
        <v>102</v>
      </c>
      <c r="AC197" s="69" t="s">
        <v>68</v>
      </c>
      <c r="AD197" s="76">
        <v>44256</v>
      </c>
      <c r="AE197" s="76">
        <v>44561</v>
      </c>
      <c r="AF197" s="69" t="s">
        <v>103</v>
      </c>
      <c r="AG197" s="69" t="s">
        <v>969</v>
      </c>
      <c r="AH197" s="69" t="s">
        <v>74</v>
      </c>
      <c r="AI197" s="69" t="s">
        <v>75</v>
      </c>
      <c r="AJ197" s="69" t="s">
        <v>75</v>
      </c>
      <c r="AK197" s="69" t="s">
        <v>90</v>
      </c>
      <c r="AN197" s="69" t="s">
        <v>75</v>
      </c>
      <c r="AO197" s="69" t="s">
        <v>75</v>
      </c>
      <c r="AP197" s="69" t="s">
        <v>68</v>
      </c>
      <c r="AQ197" s="69" t="s">
        <v>75</v>
      </c>
      <c r="AR197" s="69" t="s">
        <v>105</v>
      </c>
    </row>
    <row r="198" spans="1:44" hidden="1" x14ac:dyDescent="0.15">
      <c r="A198" t="s">
        <v>46</v>
      </c>
      <c r="B198" t="s">
        <v>47</v>
      </c>
      <c r="C198" t="s">
        <v>48</v>
      </c>
      <c r="D198" t="s">
        <v>47</v>
      </c>
      <c r="E198" t="s">
        <v>47</v>
      </c>
      <c r="F198" t="s">
        <v>443</v>
      </c>
      <c r="G198" t="s">
        <v>395</v>
      </c>
      <c r="H198" t="s">
        <v>409</v>
      </c>
      <c r="I198" t="s">
        <v>548</v>
      </c>
      <c r="J198" t="s">
        <v>549</v>
      </c>
      <c r="K198" t="s">
        <v>550</v>
      </c>
      <c r="L198" t="s">
        <v>507</v>
      </c>
      <c r="M198" t="s">
        <v>551</v>
      </c>
      <c r="N198" t="s">
        <v>1409</v>
      </c>
      <c r="O198" t="s">
        <v>163</v>
      </c>
      <c r="P198" t="s">
        <v>375</v>
      </c>
      <c r="Q198" t="s">
        <v>376</v>
      </c>
      <c r="R198" t="s">
        <v>166</v>
      </c>
      <c r="S198" t="s">
        <v>53</v>
      </c>
      <c r="T198" t="s">
        <v>1410</v>
      </c>
      <c r="U198" t="s">
        <v>1411</v>
      </c>
      <c r="V198" t="s">
        <v>1412</v>
      </c>
      <c r="W198" t="s">
        <v>658</v>
      </c>
      <c r="X198" t="s">
        <v>1413</v>
      </c>
      <c r="Y198" s="74">
        <v>32036</v>
      </c>
      <c r="Z198" t="s">
        <v>1414</v>
      </c>
      <c r="AA198" t="s">
        <v>70</v>
      </c>
      <c r="AB198" t="s">
        <v>102</v>
      </c>
      <c r="AC198" s="74">
        <v>21900</v>
      </c>
      <c r="AF198" t="s">
        <v>72</v>
      </c>
      <c r="AG198" t="s">
        <v>174</v>
      </c>
      <c r="AH198" t="s">
        <v>74</v>
      </c>
      <c r="AI198" t="s">
        <v>75</v>
      </c>
      <c r="AJ198" t="s">
        <v>75</v>
      </c>
      <c r="AK198" t="s">
        <v>90</v>
      </c>
      <c r="AN198" t="s">
        <v>53</v>
      </c>
      <c r="AO198" t="s">
        <v>53</v>
      </c>
      <c r="AP198" t="s">
        <v>68</v>
      </c>
      <c r="AQ198" t="s">
        <v>75</v>
      </c>
      <c r="AR198" t="s">
        <v>105</v>
      </c>
    </row>
    <row r="199" spans="1:44" hidden="1" x14ac:dyDescent="0.15">
      <c r="A199" t="s">
        <v>46</v>
      </c>
      <c r="B199" t="s">
        <v>47</v>
      </c>
      <c r="C199" t="s">
        <v>48</v>
      </c>
      <c r="D199" t="s">
        <v>47</v>
      </c>
      <c r="E199" t="s">
        <v>47</v>
      </c>
      <c r="F199" t="s">
        <v>443</v>
      </c>
      <c r="G199" t="s">
        <v>395</v>
      </c>
      <c r="H199" t="s">
        <v>409</v>
      </c>
      <c r="I199" t="s">
        <v>548</v>
      </c>
      <c r="J199" t="s">
        <v>549</v>
      </c>
      <c r="K199" t="s">
        <v>550</v>
      </c>
      <c r="L199" t="s">
        <v>507</v>
      </c>
      <c r="M199" t="s">
        <v>551</v>
      </c>
      <c r="N199" t="s">
        <v>1415</v>
      </c>
      <c r="O199" t="s">
        <v>163</v>
      </c>
      <c r="P199" t="s">
        <v>375</v>
      </c>
      <c r="Q199" t="s">
        <v>1296</v>
      </c>
      <c r="R199" t="s">
        <v>166</v>
      </c>
      <c r="S199" t="s">
        <v>1416</v>
      </c>
      <c r="T199" t="s">
        <v>1417</v>
      </c>
      <c r="U199" t="s">
        <v>1418</v>
      </c>
      <c r="V199" t="s">
        <v>1419</v>
      </c>
      <c r="W199" t="s">
        <v>1420</v>
      </c>
      <c r="X199" t="s">
        <v>1421</v>
      </c>
      <c r="Y199" s="74">
        <v>40906</v>
      </c>
      <c r="Z199" t="s">
        <v>381</v>
      </c>
      <c r="AA199" t="s">
        <v>70</v>
      </c>
      <c r="AB199" t="s">
        <v>102</v>
      </c>
      <c r="AC199" s="74">
        <v>28898</v>
      </c>
      <c r="AF199" t="s">
        <v>72</v>
      </c>
      <c r="AG199" t="s">
        <v>174</v>
      </c>
      <c r="AH199" t="s">
        <v>74</v>
      </c>
      <c r="AI199" t="s">
        <v>75</v>
      </c>
      <c r="AJ199" t="s">
        <v>75</v>
      </c>
      <c r="AK199" t="s">
        <v>382</v>
      </c>
      <c r="AN199" t="s">
        <v>1422</v>
      </c>
      <c r="AO199" t="s">
        <v>384</v>
      </c>
      <c r="AP199" t="s">
        <v>68</v>
      </c>
      <c r="AQ199" t="s">
        <v>75</v>
      </c>
      <c r="AR199" t="s">
        <v>105</v>
      </c>
    </row>
    <row r="200" spans="1:44" hidden="1" x14ac:dyDescent="0.15">
      <c r="A200" t="s">
        <v>46</v>
      </c>
      <c r="B200" t="s">
        <v>47</v>
      </c>
      <c r="C200" t="s">
        <v>48</v>
      </c>
      <c r="D200" t="s">
        <v>47</v>
      </c>
      <c r="E200" t="s">
        <v>47</v>
      </c>
      <c r="F200" t="s">
        <v>443</v>
      </c>
      <c r="G200" t="s">
        <v>395</v>
      </c>
      <c r="H200" t="s">
        <v>409</v>
      </c>
      <c r="I200" t="s">
        <v>548</v>
      </c>
      <c r="J200" t="s">
        <v>549</v>
      </c>
      <c r="K200" t="s">
        <v>550</v>
      </c>
      <c r="L200" t="s">
        <v>507</v>
      </c>
      <c r="M200" t="s">
        <v>551</v>
      </c>
      <c r="N200" t="s">
        <v>1423</v>
      </c>
      <c r="O200" t="s">
        <v>163</v>
      </c>
      <c r="P200" t="s">
        <v>375</v>
      </c>
      <c r="Q200" t="s">
        <v>1424</v>
      </c>
      <c r="R200" t="s">
        <v>166</v>
      </c>
      <c r="S200" t="s">
        <v>1425</v>
      </c>
      <c r="T200" t="s">
        <v>1426</v>
      </c>
      <c r="U200" t="s">
        <v>1427</v>
      </c>
      <c r="V200" t="s">
        <v>148</v>
      </c>
      <c r="W200" t="s">
        <v>1428</v>
      </c>
      <c r="X200" t="s">
        <v>1429</v>
      </c>
      <c r="Y200" s="74">
        <v>32790</v>
      </c>
      <c r="Z200" t="s">
        <v>679</v>
      </c>
      <c r="AA200" t="s">
        <v>70</v>
      </c>
      <c r="AB200" t="s">
        <v>102</v>
      </c>
      <c r="AC200" s="74">
        <v>23354</v>
      </c>
      <c r="AF200" t="s">
        <v>72</v>
      </c>
      <c r="AG200" t="s">
        <v>174</v>
      </c>
      <c r="AH200" t="s">
        <v>74</v>
      </c>
      <c r="AI200" t="s">
        <v>75</v>
      </c>
      <c r="AJ200" t="s">
        <v>75</v>
      </c>
      <c r="AK200" t="s">
        <v>90</v>
      </c>
      <c r="AN200" t="s">
        <v>53</v>
      </c>
      <c r="AO200" t="s">
        <v>53</v>
      </c>
      <c r="AP200" t="s">
        <v>68</v>
      </c>
      <c r="AQ200" t="s">
        <v>75</v>
      </c>
      <c r="AR200" t="s">
        <v>105</v>
      </c>
    </row>
    <row r="201" spans="1:44" hidden="1" x14ac:dyDescent="0.15">
      <c r="A201" t="s">
        <v>46</v>
      </c>
      <c r="B201" t="s">
        <v>47</v>
      </c>
      <c r="C201" t="s">
        <v>48</v>
      </c>
      <c r="D201" t="s">
        <v>47</v>
      </c>
      <c r="E201" t="s">
        <v>47</v>
      </c>
      <c r="F201" t="s">
        <v>443</v>
      </c>
      <c r="G201" t="s">
        <v>395</v>
      </c>
      <c r="H201" t="s">
        <v>409</v>
      </c>
      <c r="I201" t="s">
        <v>548</v>
      </c>
      <c r="J201" t="s">
        <v>549</v>
      </c>
      <c r="K201" t="s">
        <v>550</v>
      </c>
      <c r="L201" t="s">
        <v>507</v>
      </c>
      <c r="M201" t="s">
        <v>551</v>
      </c>
      <c r="N201" t="s">
        <v>1430</v>
      </c>
      <c r="O201" t="s">
        <v>163</v>
      </c>
      <c r="P201" t="s">
        <v>375</v>
      </c>
      <c r="Q201" t="s">
        <v>376</v>
      </c>
      <c r="R201" t="s">
        <v>166</v>
      </c>
      <c r="S201" t="s">
        <v>1431</v>
      </c>
      <c r="T201" t="s">
        <v>1432</v>
      </c>
      <c r="U201" t="s">
        <v>1433</v>
      </c>
      <c r="V201" t="s">
        <v>1434</v>
      </c>
      <c r="W201" t="s">
        <v>1435</v>
      </c>
      <c r="X201" t="s">
        <v>1436</v>
      </c>
      <c r="Y201" s="74">
        <v>43742</v>
      </c>
      <c r="Z201" t="s">
        <v>381</v>
      </c>
      <c r="AA201" t="s">
        <v>70</v>
      </c>
      <c r="AB201" t="s">
        <v>102</v>
      </c>
      <c r="AC201" s="74">
        <v>27114</v>
      </c>
      <c r="AF201" t="s">
        <v>72</v>
      </c>
      <c r="AG201" t="s">
        <v>174</v>
      </c>
      <c r="AH201" t="s">
        <v>74</v>
      </c>
      <c r="AI201" t="s">
        <v>75</v>
      </c>
      <c r="AJ201" t="s">
        <v>75</v>
      </c>
      <c r="AK201" t="s">
        <v>285</v>
      </c>
      <c r="AN201" t="s">
        <v>1437</v>
      </c>
      <c r="AO201" t="s">
        <v>1438</v>
      </c>
      <c r="AP201" t="s">
        <v>68</v>
      </c>
      <c r="AQ201" t="s">
        <v>75</v>
      </c>
      <c r="AR201" t="s">
        <v>105</v>
      </c>
    </row>
    <row r="202" spans="1:44" hidden="1" x14ac:dyDescent="0.15">
      <c r="A202" t="s">
        <v>46</v>
      </c>
      <c r="B202" t="s">
        <v>47</v>
      </c>
      <c r="C202" t="s">
        <v>48</v>
      </c>
      <c r="D202" t="s">
        <v>47</v>
      </c>
      <c r="E202" t="s">
        <v>47</v>
      </c>
      <c r="F202" t="s">
        <v>427</v>
      </c>
      <c r="G202" t="s">
        <v>395</v>
      </c>
      <c r="H202" t="s">
        <v>451</v>
      </c>
      <c r="I202" t="s">
        <v>1439</v>
      </c>
      <c r="J202" t="s">
        <v>1440</v>
      </c>
      <c r="K202" t="s">
        <v>1441</v>
      </c>
      <c r="L202" t="s">
        <v>507</v>
      </c>
      <c r="M202" t="s">
        <v>1442</v>
      </c>
      <c r="N202" t="s">
        <v>1443</v>
      </c>
      <c r="O202" t="s">
        <v>58</v>
      </c>
      <c r="P202" t="s">
        <v>58</v>
      </c>
      <c r="Q202" t="s">
        <v>434</v>
      </c>
      <c r="R202" t="s">
        <v>166</v>
      </c>
      <c r="S202" t="s">
        <v>1444</v>
      </c>
      <c r="T202" t="s">
        <v>1445</v>
      </c>
      <c r="U202" t="s">
        <v>1446</v>
      </c>
      <c r="V202" t="s">
        <v>148</v>
      </c>
      <c r="W202" t="s">
        <v>677</v>
      </c>
      <c r="X202" t="s">
        <v>1447</v>
      </c>
      <c r="Y202" s="74">
        <v>42737</v>
      </c>
      <c r="Z202" t="s">
        <v>88</v>
      </c>
      <c r="AA202" t="s">
        <v>406</v>
      </c>
      <c r="AB202" t="s">
        <v>102</v>
      </c>
      <c r="AC202" s="74">
        <v>24950</v>
      </c>
      <c r="AD202" s="74">
        <v>44197</v>
      </c>
      <c r="AE202" s="74">
        <v>44561</v>
      </c>
      <c r="AF202" t="s">
        <v>72</v>
      </c>
      <c r="AG202" t="s">
        <v>73</v>
      </c>
      <c r="AH202" t="s">
        <v>74</v>
      </c>
      <c r="AI202" t="s">
        <v>75</v>
      </c>
      <c r="AJ202" t="s">
        <v>75</v>
      </c>
      <c r="AK202" t="s">
        <v>104</v>
      </c>
      <c r="AN202" t="s">
        <v>1448</v>
      </c>
      <c r="AO202" t="s">
        <v>1449</v>
      </c>
      <c r="AP202" t="s">
        <v>68</v>
      </c>
      <c r="AQ202" t="s">
        <v>75</v>
      </c>
      <c r="AR202" t="s">
        <v>105</v>
      </c>
    </row>
    <row r="203" spans="1:44" hidden="1" x14ac:dyDescent="0.15">
      <c r="A203" t="s">
        <v>46</v>
      </c>
      <c r="B203" t="s">
        <v>47</v>
      </c>
      <c r="C203" t="s">
        <v>48</v>
      </c>
      <c r="D203" t="s">
        <v>47</v>
      </c>
      <c r="E203" t="s">
        <v>394</v>
      </c>
      <c r="F203" t="s">
        <v>443</v>
      </c>
      <c r="G203" t="s">
        <v>395</v>
      </c>
      <c r="H203" t="s">
        <v>409</v>
      </c>
      <c r="I203" t="s">
        <v>575</v>
      </c>
      <c r="J203" t="s">
        <v>576</v>
      </c>
      <c r="K203" t="s">
        <v>577</v>
      </c>
      <c r="L203" t="s">
        <v>507</v>
      </c>
      <c r="M203" t="s">
        <v>578</v>
      </c>
      <c r="N203" t="s">
        <v>1450</v>
      </c>
      <c r="O203" t="s">
        <v>58</v>
      </c>
      <c r="P203" t="s">
        <v>59</v>
      </c>
      <c r="Q203" t="s">
        <v>628</v>
      </c>
      <c r="R203" t="s">
        <v>61</v>
      </c>
      <c r="S203" t="s">
        <v>1451</v>
      </c>
      <c r="T203" t="s">
        <v>1452</v>
      </c>
      <c r="U203" t="s">
        <v>1453</v>
      </c>
      <c r="V203" t="s">
        <v>562</v>
      </c>
      <c r="W203" t="s">
        <v>148</v>
      </c>
      <c r="X203" t="s">
        <v>1454</v>
      </c>
      <c r="Y203" s="74">
        <v>43517</v>
      </c>
      <c r="Z203" t="s">
        <v>69</v>
      </c>
      <c r="AA203" t="s">
        <v>70</v>
      </c>
      <c r="AB203" t="s">
        <v>632</v>
      </c>
      <c r="AC203" s="74">
        <v>27731</v>
      </c>
      <c r="AD203" s="74">
        <v>43497</v>
      </c>
      <c r="AE203" s="74">
        <v>44957</v>
      </c>
      <c r="AF203" t="s">
        <v>72</v>
      </c>
      <c r="AG203" t="s">
        <v>73</v>
      </c>
      <c r="AH203" t="s">
        <v>74</v>
      </c>
      <c r="AI203" t="s">
        <v>75</v>
      </c>
      <c r="AJ203" t="s">
        <v>75</v>
      </c>
      <c r="AK203" t="s">
        <v>90</v>
      </c>
      <c r="AN203" t="s">
        <v>75</v>
      </c>
      <c r="AO203" t="s">
        <v>91</v>
      </c>
      <c r="AP203" t="s">
        <v>68</v>
      </c>
      <c r="AQ203" t="s">
        <v>75</v>
      </c>
      <c r="AR203" t="s">
        <v>105</v>
      </c>
    </row>
    <row r="204" spans="1:44" hidden="1" x14ac:dyDescent="0.15">
      <c r="A204" t="s">
        <v>46</v>
      </c>
      <c r="B204" t="s">
        <v>47</v>
      </c>
      <c r="C204" t="s">
        <v>48</v>
      </c>
      <c r="D204" t="s">
        <v>47</v>
      </c>
      <c r="E204" t="s">
        <v>394</v>
      </c>
      <c r="F204" t="s">
        <v>443</v>
      </c>
      <c r="G204" t="s">
        <v>395</v>
      </c>
      <c r="H204" t="s">
        <v>409</v>
      </c>
      <c r="I204" t="s">
        <v>575</v>
      </c>
      <c r="J204" t="s">
        <v>576</v>
      </c>
      <c r="K204" t="s">
        <v>577</v>
      </c>
      <c r="L204" t="s">
        <v>507</v>
      </c>
      <c r="M204" t="s">
        <v>578</v>
      </c>
      <c r="N204" t="s">
        <v>1455</v>
      </c>
      <c r="O204" t="s">
        <v>58</v>
      </c>
      <c r="P204" t="s">
        <v>58</v>
      </c>
      <c r="Q204" t="s">
        <v>403</v>
      </c>
      <c r="R204" t="s">
        <v>166</v>
      </c>
      <c r="S204" t="s">
        <v>1456</v>
      </c>
      <c r="T204" t="s">
        <v>1457</v>
      </c>
      <c r="U204" t="s">
        <v>1458</v>
      </c>
      <c r="V204" t="s">
        <v>1459</v>
      </c>
      <c r="W204" t="s">
        <v>1460</v>
      </c>
      <c r="X204" t="s">
        <v>1461</v>
      </c>
      <c r="Y204" s="74">
        <v>29244</v>
      </c>
      <c r="Z204" t="s">
        <v>405</v>
      </c>
      <c r="AA204" t="s">
        <v>406</v>
      </c>
      <c r="AB204" t="s">
        <v>102</v>
      </c>
      <c r="AC204" s="74">
        <v>29244</v>
      </c>
      <c r="AF204" t="s">
        <v>72</v>
      </c>
      <c r="AG204" t="s">
        <v>73</v>
      </c>
      <c r="AH204" t="s">
        <v>74</v>
      </c>
      <c r="AI204" t="s">
        <v>75</v>
      </c>
      <c r="AJ204" t="s">
        <v>75</v>
      </c>
      <c r="AK204" t="s">
        <v>285</v>
      </c>
      <c r="AN204" t="s">
        <v>1462</v>
      </c>
      <c r="AO204" t="s">
        <v>1009</v>
      </c>
      <c r="AP204" t="s">
        <v>68</v>
      </c>
      <c r="AQ204" t="s">
        <v>75</v>
      </c>
      <c r="AR204" t="s">
        <v>105</v>
      </c>
    </row>
    <row r="205" spans="1:44" hidden="1" x14ac:dyDescent="0.15">
      <c r="A205" t="s">
        <v>46</v>
      </c>
      <c r="B205" t="s">
        <v>47</v>
      </c>
      <c r="C205" t="s">
        <v>48</v>
      </c>
      <c r="D205" t="s">
        <v>47</v>
      </c>
      <c r="E205" t="s">
        <v>394</v>
      </c>
      <c r="F205" t="s">
        <v>443</v>
      </c>
      <c r="G205" t="s">
        <v>395</v>
      </c>
      <c r="H205" t="s">
        <v>409</v>
      </c>
      <c r="I205" t="s">
        <v>575</v>
      </c>
      <c r="J205" t="s">
        <v>576</v>
      </c>
      <c r="K205" t="s">
        <v>577</v>
      </c>
      <c r="L205" t="s">
        <v>507</v>
      </c>
      <c r="M205" t="s">
        <v>578</v>
      </c>
      <c r="N205" t="s">
        <v>1463</v>
      </c>
      <c r="O205" t="s">
        <v>58</v>
      </c>
      <c r="P205" t="s">
        <v>58</v>
      </c>
      <c r="Q205" t="s">
        <v>403</v>
      </c>
      <c r="R205" t="s">
        <v>166</v>
      </c>
      <c r="S205" t="s">
        <v>53</v>
      </c>
      <c r="T205" t="s">
        <v>1464</v>
      </c>
      <c r="U205" t="s">
        <v>1465</v>
      </c>
      <c r="V205" t="s">
        <v>667</v>
      </c>
      <c r="W205" t="s">
        <v>668</v>
      </c>
      <c r="X205" t="s">
        <v>1466</v>
      </c>
      <c r="Y205" s="74">
        <v>34060</v>
      </c>
      <c r="Z205" t="s">
        <v>88</v>
      </c>
      <c r="AA205" t="s">
        <v>406</v>
      </c>
      <c r="AB205" t="s">
        <v>102</v>
      </c>
      <c r="AC205" s="74">
        <v>21536</v>
      </c>
      <c r="AF205" t="s">
        <v>72</v>
      </c>
      <c r="AG205" t="s">
        <v>73</v>
      </c>
      <c r="AH205" t="s">
        <v>74</v>
      </c>
      <c r="AI205" t="s">
        <v>75</v>
      </c>
      <c r="AJ205" t="s">
        <v>75</v>
      </c>
      <c r="AK205" t="s">
        <v>90</v>
      </c>
      <c r="AN205" t="s">
        <v>53</v>
      </c>
      <c r="AO205" t="s">
        <v>53</v>
      </c>
      <c r="AP205" t="s">
        <v>68</v>
      </c>
      <c r="AQ205" t="s">
        <v>75</v>
      </c>
      <c r="AR205" t="s">
        <v>105</v>
      </c>
    </row>
    <row r="206" spans="1:44" s="69" customFormat="1" hidden="1" x14ac:dyDescent="0.15">
      <c r="A206" s="69" t="s">
        <v>46</v>
      </c>
      <c r="B206" s="69" t="s">
        <v>47</v>
      </c>
      <c r="C206" s="69" t="s">
        <v>48</v>
      </c>
      <c r="D206" s="69" t="s">
        <v>47</v>
      </c>
      <c r="E206" s="69" t="s">
        <v>47</v>
      </c>
      <c r="F206" s="69" t="s">
        <v>443</v>
      </c>
      <c r="G206" s="69" t="s">
        <v>395</v>
      </c>
      <c r="H206" s="69" t="s">
        <v>444</v>
      </c>
      <c r="I206" s="69" t="s">
        <v>1467</v>
      </c>
      <c r="J206" s="69" t="s">
        <v>53</v>
      </c>
      <c r="K206" s="69" t="s">
        <v>1468</v>
      </c>
      <c r="L206" s="69" t="s">
        <v>400</v>
      </c>
      <c r="M206" s="69" t="s">
        <v>1469</v>
      </c>
      <c r="N206" s="69" t="s">
        <v>1470</v>
      </c>
      <c r="O206" s="69" t="s">
        <v>58</v>
      </c>
      <c r="P206" s="69" t="s">
        <v>58</v>
      </c>
      <c r="Q206" s="69" t="s">
        <v>1471</v>
      </c>
      <c r="R206" s="69" t="s">
        <v>234</v>
      </c>
      <c r="S206" s="69" t="s">
        <v>645</v>
      </c>
      <c r="T206" s="69" t="s">
        <v>75</v>
      </c>
      <c r="U206" s="69" t="s">
        <v>75</v>
      </c>
      <c r="V206" s="69" t="s">
        <v>75</v>
      </c>
      <c r="W206" s="69" t="s">
        <v>75</v>
      </c>
      <c r="X206" s="69" t="s">
        <v>75</v>
      </c>
      <c r="Y206" s="69" t="s">
        <v>68</v>
      </c>
      <c r="Z206" s="69" t="s">
        <v>405</v>
      </c>
      <c r="AA206" s="69" t="s">
        <v>70</v>
      </c>
      <c r="AB206" s="69" t="s">
        <v>102</v>
      </c>
      <c r="AC206" s="69" t="s">
        <v>68</v>
      </c>
      <c r="AF206" s="69" t="s">
        <v>72</v>
      </c>
      <c r="AG206" s="69" t="s">
        <v>235</v>
      </c>
      <c r="AH206" s="69" t="s">
        <v>74</v>
      </c>
      <c r="AI206" s="69" t="s">
        <v>75</v>
      </c>
      <c r="AJ206" s="69" t="s">
        <v>75</v>
      </c>
      <c r="AK206" s="69" t="s">
        <v>90</v>
      </c>
      <c r="AN206" s="69" t="s">
        <v>75</v>
      </c>
      <c r="AO206" s="69" t="s">
        <v>75</v>
      </c>
      <c r="AP206" s="69" t="s">
        <v>68</v>
      </c>
      <c r="AQ206" s="69" t="s">
        <v>75</v>
      </c>
      <c r="AR206" s="69" t="s">
        <v>105</v>
      </c>
    </row>
    <row r="207" spans="1:44" hidden="1" x14ac:dyDescent="0.15">
      <c r="A207" t="s">
        <v>46</v>
      </c>
      <c r="B207" t="s">
        <v>47</v>
      </c>
      <c r="C207" t="s">
        <v>48</v>
      </c>
      <c r="D207" t="s">
        <v>47</v>
      </c>
      <c r="E207" t="s">
        <v>394</v>
      </c>
      <c r="F207" t="s">
        <v>443</v>
      </c>
      <c r="G207" t="s">
        <v>395</v>
      </c>
      <c r="H207" t="s">
        <v>409</v>
      </c>
      <c r="I207" t="s">
        <v>575</v>
      </c>
      <c r="J207" t="s">
        <v>576</v>
      </c>
      <c r="K207" t="s">
        <v>577</v>
      </c>
      <c r="L207" t="s">
        <v>507</v>
      </c>
      <c r="M207" t="s">
        <v>578</v>
      </c>
      <c r="N207" t="s">
        <v>1472</v>
      </c>
      <c r="O207" t="s">
        <v>58</v>
      </c>
      <c r="P207" t="s">
        <v>58</v>
      </c>
      <c r="Q207" t="s">
        <v>403</v>
      </c>
      <c r="R207" t="s">
        <v>166</v>
      </c>
      <c r="S207" t="s">
        <v>53</v>
      </c>
      <c r="T207" t="s">
        <v>1473</v>
      </c>
      <c r="U207" t="s">
        <v>1474</v>
      </c>
      <c r="V207" t="s">
        <v>1475</v>
      </c>
      <c r="W207" t="s">
        <v>1476</v>
      </c>
      <c r="X207" t="s">
        <v>1477</v>
      </c>
      <c r="Y207" s="74">
        <v>37020</v>
      </c>
      <c r="Z207" t="s">
        <v>127</v>
      </c>
      <c r="AA207" t="s">
        <v>406</v>
      </c>
      <c r="AB207" t="s">
        <v>102</v>
      </c>
      <c r="AC207" s="74">
        <v>24084</v>
      </c>
      <c r="AF207" t="s">
        <v>72</v>
      </c>
      <c r="AG207" t="s">
        <v>73</v>
      </c>
      <c r="AH207" t="s">
        <v>74</v>
      </c>
      <c r="AI207" t="s">
        <v>75</v>
      </c>
      <c r="AJ207" t="s">
        <v>75</v>
      </c>
      <c r="AK207" t="s">
        <v>90</v>
      </c>
      <c r="AN207" t="s">
        <v>53</v>
      </c>
      <c r="AO207" t="s">
        <v>53</v>
      </c>
      <c r="AP207" t="s">
        <v>68</v>
      </c>
      <c r="AQ207" t="s">
        <v>75</v>
      </c>
      <c r="AR207" t="s">
        <v>105</v>
      </c>
    </row>
    <row r="208" spans="1:44" hidden="1" x14ac:dyDescent="0.15">
      <c r="A208" s="69" t="s">
        <v>46</v>
      </c>
      <c r="B208" s="69" t="s">
        <v>47</v>
      </c>
      <c r="C208" s="69" t="s">
        <v>48</v>
      </c>
      <c r="D208" s="69" t="s">
        <v>47</v>
      </c>
      <c r="E208" s="69" t="s">
        <v>47</v>
      </c>
      <c r="F208" s="69" t="s">
        <v>443</v>
      </c>
      <c r="G208" s="69" t="s">
        <v>395</v>
      </c>
      <c r="H208" s="69" t="s">
        <v>444</v>
      </c>
      <c r="I208" s="69" t="s">
        <v>1467</v>
      </c>
      <c r="J208" s="69" t="s">
        <v>53</v>
      </c>
      <c r="K208" s="69" t="s">
        <v>1468</v>
      </c>
      <c r="L208" s="69" t="s">
        <v>400</v>
      </c>
      <c r="M208" s="69" t="s">
        <v>1469</v>
      </c>
      <c r="N208" s="69" t="s">
        <v>1478</v>
      </c>
      <c r="O208" s="69" t="s">
        <v>58</v>
      </c>
      <c r="P208" s="69" t="s">
        <v>58</v>
      </c>
      <c r="Q208" s="69" t="s">
        <v>1471</v>
      </c>
      <c r="R208" s="69" t="s">
        <v>234</v>
      </c>
      <c r="S208" s="69" t="s">
        <v>1479</v>
      </c>
      <c r="T208" s="69" t="s">
        <v>75</v>
      </c>
      <c r="U208" s="69" t="s">
        <v>75</v>
      </c>
      <c r="V208" s="69" t="s">
        <v>75</v>
      </c>
      <c r="W208" s="69" t="s">
        <v>75</v>
      </c>
      <c r="X208" s="69" t="s">
        <v>75</v>
      </c>
      <c r="Y208" s="69" t="s">
        <v>68</v>
      </c>
      <c r="Z208" s="69" t="s">
        <v>405</v>
      </c>
      <c r="AA208" s="69" t="s">
        <v>70</v>
      </c>
      <c r="AB208" s="69" t="s">
        <v>102</v>
      </c>
      <c r="AC208" s="69" t="s">
        <v>68</v>
      </c>
      <c r="AD208" s="69"/>
      <c r="AE208" s="69"/>
      <c r="AF208" s="69" t="s">
        <v>72</v>
      </c>
      <c r="AG208" s="69" t="s">
        <v>235</v>
      </c>
      <c r="AH208" s="69" t="s">
        <v>74</v>
      </c>
      <c r="AI208" s="69" t="s">
        <v>75</v>
      </c>
      <c r="AJ208" s="69" t="s">
        <v>75</v>
      </c>
      <c r="AK208" s="69" t="s">
        <v>90</v>
      </c>
      <c r="AL208" s="69"/>
      <c r="AM208" s="69"/>
      <c r="AN208" s="69" t="s">
        <v>75</v>
      </c>
      <c r="AO208" s="69" t="s">
        <v>75</v>
      </c>
      <c r="AP208" s="69" t="s">
        <v>68</v>
      </c>
      <c r="AQ208" s="69" t="s">
        <v>75</v>
      </c>
      <c r="AR208" s="69" t="s">
        <v>105</v>
      </c>
    </row>
    <row r="209" spans="1:44" s="69" customFormat="1" hidden="1" x14ac:dyDescent="0.15">
      <c r="A209" s="69" t="s">
        <v>46</v>
      </c>
      <c r="B209" s="69" t="s">
        <v>47</v>
      </c>
      <c r="C209" s="69" t="s">
        <v>48</v>
      </c>
      <c r="D209" s="69" t="s">
        <v>47</v>
      </c>
      <c r="E209" s="69" t="s">
        <v>47</v>
      </c>
      <c r="F209" s="69" t="s">
        <v>49</v>
      </c>
      <c r="G209" s="69" t="s">
        <v>395</v>
      </c>
      <c r="H209" s="69" t="s">
        <v>409</v>
      </c>
      <c r="I209" s="69" t="s">
        <v>622</v>
      </c>
      <c r="J209" s="69" t="s">
        <v>623</v>
      </c>
      <c r="K209" s="69" t="s">
        <v>624</v>
      </c>
      <c r="L209" s="69" t="s">
        <v>625</v>
      </c>
      <c r="M209" s="69" t="s">
        <v>626</v>
      </c>
      <c r="N209" s="69" t="s">
        <v>1480</v>
      </c>
      <c r="O209" s="69" t="s">
        <v>58</v>
      </c>
      <c r="P209" s="69" t="s">
        <v>58</v>
      </c>
      <c r="Q209" s="69" t="s">
        <v>403</v>
      </c>
      <c r="R209" s="69" t="s">
        <v>234</v>
      </c>
      <c r="S209" s="69" t="s">
        <v>1481</v>
      </c>
      <c r="T209" s="69" t="s">
        <v>75</v>
      </c>
      <c r="U209" s="69" t="s">
        <v>75</v>
      </c>
      <c r="V209" s="69" t="s">
        <v>75</v>
      </c>
      <c r="W209" s="69" t="s">
        <v>75</v>
      </c>
      <c r="X209" s="69" t="s">
        <v>75</v>
      </c>
      <c r="Y209" s="69" t="s">
        <v>68</v>
      </c>
      <c r="Z209" s="69" t="s">
        <v>405</v>
      </c>
      <c r="AA209" s="69" t="s">
        <v>406</v>
      </c>
      <c r="AB209" s="69" t="s">
        <v>102</v>
      </c>
      <c r="AC209" s="69" t="s">
        <v>68</v>
      </c>
      <c r="AF209" s="69" t="s">
        <v>72</v>
      </c>
      <c r="AG209" s="69" t="s">
        <v>235</v>
      </c>
      <c r="AH209" s="69" t="s">
        <v>74</v>
      </c>
      <c r="AI209" s="69" t="s">
        <v>75</v>
      </c>
      <c r="AJ209" s="69" t="s">
        <v>75</v>
      </c>
      <c r="AK209" s="69" t="s">
        <v>90</v>
      </c>
      <c r="AN209" s="69" t="s">
        <v>75</v>
      </c>
      <c r="AO209" s="69" t="s">
        <v>75</v>
      </c>
      <c r="AP209" s="69" t="s">
        <v>68</v>
      </c>
      <c r="AQ209" s="69" t="s">
        <v>75</v>
      </c>
      <c r="AR209" s="69" t="s">
        <v>105</v>
      </c>
    </row>
    <row r="210" spans="1:44" s="69" customFormat="1" hidden="1" x14ac:dyDescent="0.15">
      <c r="A210" s="69" t="s">
        <v>46</v>
      </c>
      <c r="B210" s="69" t="s">
        <v>47</v>
      </c>
      <c r="C210" s="69" t="s">
        <v>48</v>
      </c>
      <c r="D210" s="69" t="s">
        <v>47</v>
      </c>
      <c r="E210" s="69" t="s">
        <v>47</v>
      </c>
      <c r="F210" s="69" t="s">
        <v>49</v>
      </c>
      <c r="G210" s="69" t="s">
        <v>395</v>
      </c>
      <c r="H210" s="69" t="s">
        <v>409</v>
      </c>
      <c r="I210" s="69" t="s">
        <v>622</v>
      </c>
      <c r="J210" s="69" t="s">
        <v>623</v>
      </c>
      <c r="K210" s="69" t="s">
        <v>624</v>
      </c>
      <c r="L210" s="69" t="s">
        <v>625</v>
      </c>
      <c r="M210" s="69" t="s">
        <v>626</v>
      </c>
      <c r="N210" s="69" t="s">
        <v>1482</v>
      </c>
      <c r="O210" s="69" t="s">
        <v>58</v>
      </c>
      <c r="P210" s="69" t="s">
        <v>58</v>
      </c>
      <c r="Q210" s="69" t="s">
        <v>403</v>
      </c>
      <c r="R210" s="69" t="s">
        <v>234</v>
      </c>
      <c r="S210" s="69" t="s">
        <v>1483</v>
      </c>
      <c r="T210" s="69" t="s">
        <v>75</v>
      </c>
      <c r="U210" s="69" t="s">
        <v>75</v>
      </c>
      <c r="V210" s="69" t="s">
        <v>75</v>
      </c>
      <c r="W210" s="69" t="s">
        <v>75</v>
      </c>
      <c r="X210" s="69" t="s">
        <v>75</v>
      </c>
      <c r="Y210" s="69" t="s">
        <v>68</v>
      </c>
      <c r="Z210" s="69" t="s">
        <v>405</v>
      </c>
      <c r="AA210" s="69" t="s">
        <v>406</v>
      </c>
      <c r="AB210" s="69" t="s">
        <v>102</v>
      </c>
      <c r="AC210" s="69" t="s">
        <v>68</v>
      </c>
      <c r="AF210" s="69" t="s">
        <v>72</v>
      </c>
      <c r="AG210" s="69" t="s">
        <v>235</v>
      </c>
      <c r="AH210" s="69" t="s">
        <v>74</v>
      </c>
      <c r="AI210" s="69" t="s">
        <v>75</v>
      </c>
      <c r="AJ210" s="69" t="s">
        <v>75</v>
      </c>
      <c r="AK210" s="69" t="s">
        <v>90</v>
      </c>
      <c r="AN210" s="69" t="s">
        <v>75</v>
      </c>
      <c r="AO210" s="69" t="s">
        <v>75</v>
      </c>
      <c r="AP210" s="69" t="s">
        <v>68</v>
      </c>
      <c r="AQ210" s="69" t="s">
        <v>75</v>
      </c>
      <c r="AR210" s="69" t="s">
        <v>105</v>
      </c>
    </row>
    <row r="211" spans="1:44" s="69" customFormat="1" hidden="1" x14ac:dyDescent="0.15">
      <c r="A211" s="69" t="s">
        <v>46</v>
      </c>
      <c r="B211" s="69" t="s">
        <v>47</v>
      </c>
      <c r="C211" s="69" t="s">
        <v>48</v>
      </c>
      <c r="D211" s="69" t="s">
        <v>47</v>
      </c>
      <c r="E211" s="69" t="s">
        <v>47</v>
      </c>
      <c r="F211" s="69" t="s">
        <v>49</v>
      </c>
      <c r="G211" s="69" t="s">
        <v>395</v>
      </c>
      <c r="H211" s="69" t="s">
        <v>409</v>
      </c>
      <c r="I211" s="69" t="s">
        <v>622</v>
      </c>
      <c r="J211" s="69" t="s">
        <v>623</v>
      </c>
      <c r="K211" s="69" t="s">
        <v>624</v>
      </c>
      <c r="L211" s="69" t="s">
        <v>625</v>
      </c>
      <c r="M211" s="69" t="s">
        <v>626</v>
      </c>
      <c r="N211" s="69" t="s">
        <v>1484</v>
      </c>
      <c r="O211" s="69" t="s">
        <v>58</v>
      </c>
      <c r="P211" s="69" t="s">
        <v>58</v>
      </c>
      <c r="Q211" s="69" t="s">
        <v>403</v>
      </c>
      <c r="R211" s="69" t="s">
        <v>234</v>
      </c>
      <c r="S211" s="69" t="s">
        <v>1485</v>
      </c>
      <c r="T211" s="69" t="s">
        <v>75</v>
      </c>
      <c r="U211" s="69" t="s">
        <v>75</v>
      </c>
      <c r="V211" s="69" t="s">
        <v>75</v>
      </c>
      <c r="W211" s="69" t="s">
        <v>75</v>
      </c>
      <c r="X211" s="69" t="s">
        <v>75</v>
      </c>
      <c r="Y211" s="69" t="s">
        <v>68</v>
      </c>
      <c r="Z211" s="69" t="s">
        <v>405</v>
      </c>
      <c r="AA211" s="69" t="s">
        <v>406</v>
      </c>
      <c r="AB211" s="69" t="s">
        <v>102</v>
      </c>
      <c r="AC211" s="69" t="s">
        <v>68</v>
      </c>
      <c r="AF211" s="69" t="s">
        <v>72</v>
      </c>
      <c r="AG211" s="69" t="s">
        <v>235</v>
      </c>
      <c r="AH211" s="69" t="s">
        <v>74</v>
      </c>
      <c r="AI211" s="69" t="s">
        <v>75</v>
      </c>
      <c r="AJ211" s="69" t="s">
        <v>75</v>
      </c>
      <c r="AK211" s="69" t="s">
        <v>90</v>
      </c>
      <c r="AN211" s="69" t="s">
        <v>75</v>
      </c>
      <c r="AO211" s="69" t="s">
        <v>75</v>
      </c>
      <c r="AP211" s="69" t="s">
        <v>68</v>
      </c>
      <c r="AQ211" s="69" t="s">
        <v>75</v>
      </c>
      <c r="AR211" s="69" t="s">
        <v>105</v>
      </c>
    </row>
    <row r="212" spans="1:44" s="69" customFormat="1" hidden="1" x14ac:dyDescent="0.15">
      <c r="A212" s="69" t="s">
        <v>46</v>
      </c>
      <c r="B212" s="69" t="s">
        <v>47</v>
      </c>
      <c r="C212" s="69" t="s">
        <v>48</v>
      </c>
      <c r="D212" s="69" t="s">
        <v>47</v>
      </c>
      <c r="E212" s="69" t="s">
        <v>394</v>
      </c>
      <c r="F212" s="69" t="s">
        <v>49</v>
      </c>
      <c r="G212" s="69" t="s">
        <v>395</v>
      </c>
      <c r="H212" s="69" t="s">
        <v>409</v>
      </c>
      <c r="I212" s="69" t="s">
        <v>715</v>
      </c>
      <c r="J212" s="69" t="s">
        <v>716</v>
      </c>
      <c r="K212" s="69" t="s">
        <v>717</v>
      </c>
      <c r="L212" s="69" t="s">
        <v>625</v>
      </c>
      <c r="M212" s="69" t="s">
        <v>718</v>
      </c>
      <c r="N212" s="69" t="s">
        <v>1486</v>
      </c>
      <c r="O212" s="69" t="s">
        <v>58</v>
      </c>
      <c r="P212" s="69" t="s">
        <v>58</v>
      </c>
      <c r="Q212" s="69" t="s">
        <v>403</v>
      </c>
      <c r="R212" s="69" t="s">
        <v>234</v>
      </c>
      <c r="S212" s="69" t="s">
        <v>654</v>
      </c>
      <c r="T212" s="69" t="s">
        <v>75</v>
      </c>
      <c r="U212" s="69" t="s">
        <v>75</v>
      </c>
      <c r="V212" s="69" t="s">
        <v>75</v>
      </c>
      <c r="W212" s="69" t="s">
        <v>75</v>
      </c>
      <c r="X212" s="69" t="s">
        <v>75</v>
      </c>
      <c r="Y212" s="69" t="s">
        <v>68</v>
      </c>
      <c r="Z212" s="69" t="s">
        <v>405</v>
      </c>
      <c r="AA212" s="69" t="s">
        <v>406</v>
      </c>
      <c r="AB212" s="69" t="s">
        <v>102</v>
      </c>
      <c r="AC212" s="69" t="s">
        <v>68</v>
      </c>
      <c r="AF212" s="69" t="s">
        <v>72</v>
      </c>
      <c r="AG212" s="69" t="s">
        <v>235</v>
      </c>
      <c r="AH212" s="69" t="s">
        <v>74</v>
      </c>
      <c r="AI212" s="69" t="s">
        <v>75</v>
      </c>
      <c r="AJ212" s="69" t="s">
        <v>75</v>
      </c>
      <c r="AK212" s="69" t="s">
        <v>90</v>
      </c>
      <c r="AN212" s="69" t="s">
        <v>75</v>
      </c>
      <c r="AO212" s="69" t="s">
        <v>75</v>
      </c>
      <c r="AP212" s="69" t="s">
        <v>68</v>
      </c>
      <c r="AQ212" s="69" t="s">
        <v>75</v>
      </c>
      <c r="AR212" s="69" t="s">
        <v>105</v>
      </c>
    </row>
    <row r="213" spans="1:44" hidden="1" x14ac:dyDescent="0.15">
      <c r="A213" t="s">
        <v>46</v>
      </c>
      <c r="B213" t="s">
        <v>47</v>
      </c>
      <c r="C213" t="s">
        <v>48</v>
      </c>
      <c r="D213" t="s">
        <v>47</v>
      </c>
      <c r="E213" t="s">
        <v>394</v>
      </c>
      <c r="F213" t="s">
        <v>443</v>
      </c>
      <c r="G213" t="s">
        <v>395</v>
      </c>
      <c r="H213" t="s">
        <v>409</v>
      </c>
      <c r="I213" t="s">
        <v>575</v>
      </c>
      <c r="J213" t="s">
        <v>576</v>
      </c>
      <c r="K213" t="s">
        <v>577</v>
      </c>
      <c r="L213" t="s">
        <v>507</v>
      </c>
      <c r="M213" t="s">
        <v>578</v>
      </c>
      <c r="N213" t="s">
        <v>1487</v>
      </c>
      <c r="O213" t="s">
        <v>58</v>
      </c>
      <c r="P213" t="s">
        <v>58</v>
      </c>
      <c r="Q213" t="s">
        <v>403</v>
      </c>
      <c r="R213" t="s">
        <v>166</v>
      </c>
      <c r="S213" t="s">
        <v>1488</v>
      </c>
      <c r="T213" t="s">
        <v>1489</v>
      </c>
      <c r="U213" t="s">
        <v>1490</v>
      </c>
      <c r="V213" t="s">
        <v>1491</v>
      </c>
      <c r="W213" t="s">
        <v>1492</v>
      </c>
      <c r="X213" t="s">
        <v>1493</v>
      </c>
      <c r="Y213" s="74">
        <v>37681</v>
      </c>
      <c r="Z213" t="s">
        <v>88</v>
      </c>
      <c r="AA213" t="s">
        <v>406</v>
      </c>
      <c r="AB213" t="s">
        <v>102</v>
      </c>
      <c r="AC213" s="74">
        <v>30434</v>
      </c>
      <c r="AF213" t="s">
        <v>72</v>
      </c>
      <c r="AG213" t="s">
        <v>73</v>
      </c>
      <c r="AH213" t="s">
        <v>74</v>
      </c>
      <c r="AI213" t="s">
        <v>75</v>
      </c>
      <c r="AJ213" t="s">
        <v>75</v>
      </c>
      <c r="AK213" t="s">
        <v>285</v>
      </c>
      <c r="AN213" t="s">
        <v>1494</v>
      </c>
      <c r="AO213" t="s">
        <v>1009</v>
      </c>
      <c r="AP213" t="s">
        <v>68</v>
      </c>
      <c r="AQ213" t="s">
        <v>75</v>
      </c>
      <c r="AR213" t="s">
        <v>105</v>
      </c>
    </row>
    <row r="214" spans="1:44" hidden="1" x14ac:dyDescent="0.15">
      <c r="A214" t="s">
        <v>46</v>
      </c>
      <c r="B214" t="s">
        <v>47</v>
      </c>
      <c r="C214" t="s">
        <v>48</v>
      </c>
      <c r="D214" t="s">
        <v>47</v>
      </c>
      <c r="E214" t="s">
        <v>394</v>
      </c>
      <c r="F214" t="s">
        <v>443</v>
      </c>
      <c r="G214" t="s">
        <v>395</v>
      </c>
      <c r="H214" t="s">
        <v>409</v>
      </c>
      <c r="I214" t="s">
        <v>575</v>
      </c>
      <c r="J214" t="s">
        <v>576</v>
      </c>
      <c r="K214" t="s">
        <v>577</v>
      </c>
      <c r="L214" t="s">
        <v>507</v>
      </c>
      <c r="M214" t="s">
        <v>578</v>
      </c>
      <c r="N214" t="s">
        <v>1495</v>
      </c>
      <c r="O214" t="s">
        <v>163</v>
      </c>
      <c r="P214" t="s">
        <v>375</v>
      </c>
      <c r="Q214" t="s">
        <v>376</v>
      </c>
      <c r="R214" t="s">
        <v>166</v>
      </c>
      <c r="S214" t="s">
        <v>570</v>
      </c>
      <c r="T214" t="s">
        <v>1496</v>
      </c>
      <c r="U214" t="s">
        <v>1497</v>
      </c>
      <c r="V214" t="s">
        <v>1498</v>
      </c>
      <c r="W214" t="s">
        <v>1499</v>
      </c>
      <c r="X214" t="s">
        <v>1500</v>
      </c>
      <c r="Y214" s="74">
        <v>40774</v>
      </c>
      <c r="Z214" t="s">
        <v>381</v>
      </c>
      <c r="AA214" t="s">
        <v>70</v>
      </c>
      <c r="AB214" t="s">
        <v>102</v>
      </c>
      <c r="AC214" s="74">
        <v>28211</v>
      </c>
      <c r="AF214" t="s">
        <v>72</v>
      </c>
      <c r="AG214" t="s">
        <v>174</v>
      </c>
      <c r="AH214" t="s">
        <v>74</v>
      </c>
      <c r="AI214" t="s">
        <v>75</v>
      </c>
      <c r="AJ214" t="s">
        <v>75</v>
      </c>
      <c r="AK214" t="s">
        <v>382</v>
      </c>
      <c r="AN214" t="s">
        <v>1501</v>
      </c>
      <c r="AO214" t="s">
        <v>384</v>
      </c>
      <c r="AP214" t="s">
        <v>68</v>
      </c>
      <c r="AQ214" t="s">
        <v>75</v>
      </c>
      <c r="AR214" t="s">
        <v>105</v>
      </c>
    </row>
    <row r="215" spans="1:44" hidden="1" x14ac:dyDescent="0.15">
      <c r="A215" t="s">
        <v>46</v>
      </c>
      <c r="B215" t="s">
        <v>47</v>
      </c>
      <c r="C215" t="s">
        <v>48</v>
      </c>
      <c r="D215" t="s">
        <v>47</v>
      </c>
      <c r="E215" t="s">
        <v>394</v>
      </c>
      <c r="F215" t="s">
        <v>408</v>
      </c>
      <c r="G215" t="s">
        <v>395</v>
      </c>
      <c r="H215" t="s">
        <v>409</v>
      </c>
      <c r="I215" t="s">
        <v>1502</v>
      </c>
      <c r="J215" t="s">
        <v>716</v>
      </c>
      <c r="K215" t="s">
        <v>1503</v>
      </c>
      <c r="L215" t="s">
        <v>507</v>
      </c>
      <c r="M215" t="s">
        <v>718</v>
      </c>
      <c r="N215" t="s">
        <v>1504</v>
      </c>
      <c r="O215" t="s">
        <v>58</v>
      </c>
      <c r="P215" t="s">
        <v>58</v>
      </c>
      <c r="Q215" t="s">
        <v>403</v>
      </c>
      <c r="R215" t="s">
        <v>166</v>
      </c>
      <c r="S215" t="s">
        <v>1505</v>
      </c>
      <c r="T215" t="s">
        <v>1506</v>
      </c>
      <c r="U215" t="s">
        <v>1507</v>
      </c>
      <c r="V215" t="s">
        <v>1113</v>
      </c>
      <c r="W215" t="s">
        <v>1508</v>
      </c>
      <c r="X215" t="s">
        <v>1509</v>
      </c>
      <c r="Y215" s="74">
        <v>37347</v>
      </c>
      <c r="Z215" t="s">
        <v>420</v>
      </c>
      <c r="AA215" t="s">
        <v>406</v>
      </c>
      <c r="AB215" t="s">
        <v>102</v>
      </c>
      <c r="AC215" s="74">
        <v>23348</v>
      </c>
      <c r="AF215" t="s">
        <v>72</v>
      </c>
      <c r="AG215" t="s">
        <v>73</v>
      </c>
      <c r="AH215" t="s">
        <v>74</v>
      </c>
      <c r="AI215" t="s">
        <v>75</v>
      </c>
      <c r="AJ215" t="s">
        <v>75</v>
      </c>
      <c r="AK215" t="s">
        <v>104</v>
      </c>
      <c r="AN215" t="s">
        <v>1510</v>
      </c>
      <c r="AO215" t="s">
        <v>1449</v>
      </c>
      <c r="AP215" t="s">
        <v>68</v>
      </c>
      <c r="AQ215" t="s">
        <v>75</v>
      </c>
      <c r="AR215" t="s">
        <v>105</v>
      </c>
    </row>
    <row r="216" spans="1:44" hidden="1" x14ac:dyDescent="0.15">
      <c r="A216" t="s">
        <v>46</v>
      </c>
      <c r="B216" t="s">
        <v>47</v>
      </c>
      <c r="C216" t="s">
        <v>48</v>
      </c>
      <c r="D216" t="s">
        <v>47</v>
      </c>
      <c r="E216" t="s">
        <v>394</v>
      </c>
      <c r="F216" t="s">
        <v>408</v>
      </c>
      <c r="G216" t="s">
        <v>395</v>
      </c>
      <c r="H216" t="s">
        <v>409</v>
      </c>
      <c r="I216" t="s">
        <v>1502</v>
      </c>
      <c r="J216" t="s">
        <v>716</v>
      </c>
      <c r="K216" t="s">
        <v>1503</v>
      </c>
      <c r="L216" t="s">
        <v>507</v>
      </c>
      <c r="M216" t="s">
        <v>718</v>
      </c>
      <c r="N216" t="s">
        <v>1511</v>
      </c>
      <c r="O216" t="s">
        <v>58</v>
      </c>
      <c r="P216" t="s">
        <v>58</v>
      </c>
      <c r="Q216" t="s">
        <v>434</v>
      </c>
      <c r="R216" t="s">
        <v>166</v>
      </c>
      <c r="S216" t="s">
        <v>1512</v>
      </c>
      <c r="T216" t="s">
        <v>1513</v>
      </c>
      <c r="U216" t="s">
        <v>1514</v>
      </c>
      <c r="V216" t="s">
        <v>1515</v>
      </c>
      <c r="W216" t="s">
        <v>1516</v>
      </c>
      <c r="X216" t="s">
        <v>1517</v>
      </c>
      <c r="Y216" s="74">
        <v>38047</v>
      </c>
      <c r="Z216" t="s">
        <v>88</v>
      </c>
      <c r="AA216" t="s">
        <v>406</v>
      </c>
      <c r="AB216" t="s">
        <v>102</v>
      </c>
      <c r="AC216" s="74">
        <v>27907</v>
      </c>
      <c r="AD216" s="74">
        <v>44197</v>
      </c>
      <c r="AE216" s="74">
        <v>44561</v>
      </c>
      <c r="AF216" t="s">
        <v>72</v>
      </c>
      <c r="AG216" t="s">
        <v>73</v>
      </c>
      <c r="AH216" t="s">
        <v>74</v>
      </c>
      <c r="AI216" t="s">
        <v>75</v>
      </c>
      <c r="AJ216" t="s">
        <v>75</v>
      </c>
      <c r="AK216" t="s">
        <v>285</v>
      </c>
      <c r="AN216" t="s">
        <v>53</v>
      </c>
      <c r="AO216" t="s">
        <v>53</v>
      </c>
      <c r="AP216" t="s">
        <v>68</v>
      </c>
      <c r="AQ216" t="s">
        <v>75</v>
      </c>
      <c r="AR216" t="s">
        <v>105</v>
      </c>
    </row>
    <row r="217" spans="1:44" s="70" customFormat="1" hidden="1" x14ac:dyDescent="0.15">
      <c r="A217" s="69" t="s">
        <v>46</v>
      </c>
      <c r="B217" s="69" t="s">
        <v>47</v>
      </c>
      <c r="C217" s="69" t="s">
        <v>48</v>
      </c>
      <c r="D217" s="69" t="s">
        <v>47</v>
      </c>
      <c r="E217" s="69" t="s">
        <v>394</v>
      </c>
      <c r="F217" s="69" t="s">
        <v>49</v>
      </c>
      <c r="G217" s="69" t="s">
        <v>395</v>
      </c>
      <c r="H217" s="69" t="s">
        <v>409</v>
      </c>
      <c r="I217" s="69" t="s">
        <v>735</v>
      </c>
      <c r="J217" s="69" t="s">
        <v>736</v>
      </c>
      <c r="K217" s="69" t="s">
        <v>737</v>
      </c>
      <c r="L217" s="69" t="s">
        <v>625</v>
      </c>
      <c r="M217" s="69" t="s">
        <v>738</v>
      </c>
      <c r="N217" s="69" t="s">
        <v>1518</v>
      </c>
      <c r="O217" s="69" t="s">
        <v>58</v>
      </c>
      <c r="P217" s="69" t="s">
        <v>58</v>
      </c>
      <c r="Q217" s="69" t="s">
        <v>403</v>
      </c>
      <c r="R217" s="69" t="s">
        <v>234</v>
      </c>
      <c r="S217" s="69" t="s">
        <v>1380</v>
      </c>
      <c r="T217" s="69" t="s">
        <v>75</v>
      </c>
      <c r="U217" s="69" t="s">
        <v>75</v>
      </c>
      <c r="V217" s="69" t="s">
        <v>75</v>
      </c>
      <c r="W217" s="69" t="s">
        <v>75</v>
      </c>
      <c r="X217" s="69" t="s">
        <v>75</v>
      </c>
      <c r="Y217" s="69" t="s">
        <v>68</v>
      </c>
      <c r="Z217" s="69" t="s">
        <v>405</v>
      </c>
      <c r="AA217" s="69" t="s">
        <v>406</v>
      </c>
      <c r="AB217" s="69" t="s">
        <v>102</v>
      </c>
      <c r="AC217" s="69" t="s">
        <v>68</v>
      </c>
      <c r="AD217" s="76">
        <v>44256</v>
      </c>
      <c r="AE217" s="76">
        <v>44561</v>
      </c>
      <c r="AF217" s="69" t="s">
        <v>103</v>
      </c>
      <c r="AG217" s="69" t="s">
        <v>969</v>
      </c>
      <c r="AH217" s="69" t="s">
        <v>74</v>
      </c>
      <c r="AI217" s="69" t="s">
        <v>75</v>
      </c>
      <c r="AJ217" s="69" t="s">
        <v>75</v>
      </c>
      <c r="AK217" s="69" t="s">
        <v>90</v>
      </c>
      <c r="AL217" s="69"/>
      <c r="AM217" s="69"/>
      <c r="AN217" s="69" t="s">
        <v>75</v>
      </c>
      <c r="AO217" s="69" t="s">
        <v>75</v>
      </c>
      <c r="AP217" s="69" t="s">
        <v>68</v>
      </c>
      <c r="AQ217" s="69" t="s">
        <v>75</v>
      </c>
      <c r="AR217" s="69" t="s">
        <v>105</v>
      </c>
    </row>
    <row r="218" spans="1:44" hidden="1" x14ac:dyDescent="0.15">
      <c r="A218" t="s">
        <v>46</v>
      </c>
      <c r="B218" t="s">
        <v>47</v>
      </c>
      <c r="C218" t="s">
        <v>48</v>
      </c>
      <c r="D218" t="s">
        <v>47</v>
      </c>
      <c r="E218" t="s">
        <v>394</v>
      </c>
      <c r="F218" t="s">
        <v>408</v>
      </c>
      <c r="G218" t="s">
        <v>395</v>
      </c>
      <c r="H218" t="s">
        <v>409</v>
      </c>
      <c r="I218" t="s">
        <v>598</v>
      </c>
      <c r="J218" t="s">
        <v>599</v>
      </c>
      <c r="K218" t="s">
        <v>600</v>
      </c>
      <c r="L218" t="s">
        <v>507</v>
      </c>
      <c r="M218" t="s">
        <v>601</v>
      </c>
      <c r="N218" t="s">
        <v>1519</v>
      </c>
      <c r="O218" t="s">
        <v>58</v>
      </c>
      <c r="P218" t="s">
        <v>58</v>
      </c>
      <c r="Q218" t="s">
        <v>403</v>
      </c>
      <c r="R218" t="s">
        <v>166</v>
      </c>
      <c r="S218" t="s">
        <v>1520</v>
      </c>
      <c r="T218" t="s">
        <v>1521</v>
      </c>
      <c r="U218" t="s">
        <v>1522</v>
      </c>
      <c r="V218" t="s">
        <v>1523</v>
      </c>
      <c r="W218" t="s">
        <v>1524</v>
      </c>
      <c r="X218" t="s">
        <v>1525</v>
      </c>
      <c r="Y218" s="74">
        <v>36982</v>
      </c>
      <c r="Z218" t="s">
        <v>405</v>
      </c>
      <c r="AA218" t="s">
        <v>406</v>
      </c>
      <c r="AB218" t="s">
        <v>102</v>
      </c>
      <c r="AC218" s="74">
        <v>24727</v>
      </c>
      <c r="AF218" t="s">
        <v>72</v>
      </c>
      <c r="AG218" t="s">
        <v>73</v>
      </c>
      <c r="AH218" t="s">
        <v>74</v>
      </c>
      <c r="AI218" t="s">
        <v>75</v>
      </c>
      <c r="AJ218" t="s">
        <v>75</v>
      </c>
      <c r="AK218" t="s">
        <v>90</v>
      </c>
      <c r="AN218" t="s">
        <v>53</v>
      </c>
      <c r="AO218" t="s">
        <v>53</v>
      </c>
      <c r="AP218" t="s">
        <v>68</v>
      </c>
      <c r="AQ218" t="s">
        <v>75</v>
      </c>
      <c r="AR218" t="s">
        <v>105</v>
      </c>
    </row>
    <row r="219" spans="1:44" hidden="1" x14ac:dyDescent="0.15">
      <c r="A219" s="70" t="s">
        <v>46</v>
      </c>
      <c r="B219" s="70" t="s">
        <v>47</v>
      </c>
      <c r="C219" s="70" t="s">
        <v>48</v>
      </c>
      <c r="D219" s="70" t="s">
        <v>47</v>
      </c>
      <c r="E219" s="70" t="s">
        <v>394</v>
      </c>
      <c r="F219" s="70" t="s">
        <v>49</v>
      </c>
      <c r="G219" s="70" t="s">
        <v>395</v>
      </c>
      <c r="H219" s="70" t="s">
        <v>409</v>
      </c>
      <c r="I219" s="70" t="s">
        <v>735</v>
      </c>
      <c r="J219" s="70" t="s">
        <v>736</v>
      </c>
      <c r="K219" s="70" t="s">
        <v>737</v>
      </c>
      <c r="L219" s="70" t="s">
        <v>625</v>
      </c>
      <c r="M219" s="70" t="s">
        <v>738</v>
      </c>
      <c r="N219" s="70" t="s">
        <v>1526</v>
      </c>
      <c r="O219" s="70" t="s">
        <v>58</v>
      </c>
      <c r="P219" s="70" t="s">
        <v>58</v>
      </c>
      <c r="Q219" s="70" t="s">
        <v>403</v>
      </c>
      <c r="R219" s="70" t="s">
        <v>234</v>
      </c>
      <c r="S219" s="70" t="s">
        <v>1527</v>
      </c>
      <c r="T219" s="70" t="s">
        <v>75</v>
      </c>
      <c r="U219" s="70" t="s">
        <v>75</v>
      </c>
      <c r="V219" s="70" t="s">
        <v>75</v>
      </c>
      <c r="W219" s="70" t="s">
        <v>75</v>
      </c>
      <c r="X219" s="70" t="s">
        <v>75</v>
      </c>
      <c r="Y219" s="70" t="s">
        <v>68</v>
      </c>
      <c r="Z219" s="70" t="s">
        <v>420</v>
      </c>
      <c r="AA219" s="70" t="s">
        <v>406</v>
      </c>
      <c r="AB219" s="70" t="s">
        <v>102</v>
      </c>
      <c r="AC219" s="70" t="s">
        <v>68</v>
      </c>
      <c r="AD219" s="70"/>
      <c r="AE219" s="70"/>
      <c r="AF219" s="70" t="s">
        <v>72</v>
      </c>
      <c r="AG219" s="70" t="s">
        <v>235</v>
      </c>
      <c r="AH219" s="70" t="s">
        <v>74</v>
      </c>
      <c r="AI219" s="70" t="s">
        <v>75</v>
      </c>
      <c r="AJ219" s="70" t="s">
        <v>75</v>
      </c>
      <c r="AK219" s="70" t="s">
        <v>90</v>
      </c>
      <c r="AL219" s="70"/>
      <c r="AM219" s="70"/>
      <c r="AN219" s="70" t="s">
        <v>75</v>
      </c>
      <c r="AO219" s="70" t="s">
        <v>75</v>
      </c>
      <c r="AP219" s="70" t="s">
        <v>68</v>
      </c>
      <c r="AQ219" s="70" t="s">
        <v>75</v>
      </c>
      <c r="AR219" s="70" t="s">
        <v>105</v>
      </c>
    </row>
    <row r="220" spans="1:44" hidden="1" x14ac:dyDescent="0.15">
      <c r="A220" t="s">
        <v>46</v>
      </c>
      <c r="B220" t="s">
        <v>47</v>
      </c>
      <c r="C220" t="s">
        <v>48</v>
      </c>
      <c r="D220" t="s">
        <v>47</v>
      </c>
      <c r="E220" t="s">
        <v>394</v>
      </c>
      <c r="F220" t="s">
        <v>443</v>
      </c>
      <c r="G220" t="s">
        <v>395</v>
      </c>
      <c r="H220" t="s">
        <v>396</v>
      </c>
      <c r="I220" t="s">
        <v>1528</v>
      </c>
      <c r="J220" t="s">
        <v>1060</v>
      </c>
      <c r="K220" t="s">
        <v>1529</v>
      </c>
      <c r="L220" t="s">
        <v>507</v>
      </c>
      <c r="M220" t="s">
        <v>1062</v>
      </c>
      <c r="N220" t="s">
        <v>1530</v>
      </c>
      <c r="O220" t="s">
        <v>58</v>
      </c>
      <c r="P220" t="s">
        <v>58</v>
      </c>
      <c r="Q220" t="s">
        <v>403</v>
      </c>
      <c r="R220" t="s">
        <v>166</v>
      </c>
      <c r="S220" t="s">
        <v>1531</v>
      </c>
      <c r="T220" t="s">
        <v>1532</v>
      </c>
      <c r="U220" t="s">
        <v>1533</v>
      </c>
      <c r="V220" t="s">
        <v>1534</v>
      </c>
      <c r="W220" t="s">
        <v>501</v>
      </c>
      <c r="X220" t="s">
        <v>1535</v>
      </c>
      <c r="Y220" s="74">
        <v>43840</v>
      </c>
      <c r="Z220" t="s">
        <v>405</v>
      </c>
      <c r="AA220" t="s">
        <v>406</v>
      </c>
      <c r="AB220" t="s">
        <v>102</v>
      </c>
      <c r="AC220" s="74">
        <v>32408</v>
      </c>
      <c r="AF220" t="s">
        <v>72</v>
      </c>
      <c r="AG220" t="s">
        <v>73</v>
      </c>
      <c r="AH220" t="s">
        <v>74</v>
      </c>
      <c r="AI220" t="s">
        <v>75</v>
      </c>
      <c r="AJ220" t="s">
        <v>75</v>
      </c>
      <c r="AK220" t="s">
        <v>90</v>
      </c>
      <c r="AN220" t="s">
        <v>75</v>
      </c>
      <c r="AO220" t="s">
        <v>75</v>
      </c>
      <c r="AP220" t="s">
        <v>68</v>
      </c>
      <c r="AQ220" t="s">
        <v>75</v>
      </c>
      <c r="AR220" t="s">
        <v>75</v>
      </c>
    </row>
    <row r="221" spans="1:44" hidden="1" x14ac:dyDescent="0.15">
      <c r="A221" t="s">
        <v>46</v>
      </c>
      <c r="B221" t="s">
        <v>47</v>
      </c>
      <c r="C221" t="s">
        <v>48</v>
      </c>
      <c r="D221" t="s">
        <v>47</v>
      </c>
      <c r="E221" t="s">
        <v>394</v>
      </c>
      <c r="F221" t="s">
        <v>443</v>
      </c>
      <c r="G221" t="s">
        <v>395</v>
      </c>
      <c r="H221" t="s">
        <v>396</v>
      </c>
      <c r="I221" t="s">
        <v>1528</v>
      </c>
      <c r="J221" t="s">
        <v>1060</v>
      </c>
      <c r="K221" t="s">
        <v>1529</v>
      </c>
      <c r="L221" t="s">
        <v>507</v>
      </c>
      <c r="M221" t="s">
        <v>1062</v>
      </c>
      <c r="N221" t="s">
        <v>1536</v>
      </c>
      <c r="O221" t="s">
        <v>58</v>
      </c>
      <c r="P221" t="s">
        <v>58</v>
      </c>
      <c r="Q221" t="s">
        <v>530</v>
      </c>
      <c r="R221" t="s">
        <v>166</v>
      </c>
      <c r="S221" t="s">
        <v>531</v>
      </c>
      <c r="T221" t="s">
        <v>1537</v>
      </c>
      <c r="U221" t="s">
        <v>1538</v>
      </c>
      <c r="V221" t="s">
        <v>1539</v>
      </c>
      <c r="W221" t="s">
        <v>1540</v>
      </c>
      <c r="X221" t="s">
        <v>1541</v>
      </c>
      <c r="Y221" s="74">
        <v>28420</v>
      </c>
      <c r="Z221" t="s">
        <v>405</v>
      </c>
      <c r="AA221" t="s">
        <v>406</v>
      </c>
      <c r="AB221" t="s">
        <v>102</v>
      </c>
      <c r="AC221" s="74">
        <v>28420</v>
      </c>
      <c r="AF221" t="s">
        <v>72</v>
      </c>
      <c r="AG221" t="s">
        <v>73</v>
      </c>
      <c r="AH221" t="s">
        <v>74</v>
      </c>
      <c r="AI221" t="s">
        <v>75</v>
      </c>
      <c r="AJ221" t="s">
        <v>75</v>
      </c>
      <c r="AK221" t="s">
        <v>104</v>
      </c>
      <c r="AN221" t="s">
        <v>1542</v>
      </c>
      <c r="AO221" t="s">
        <v>129</v>
      </c>
      <c r="AP221" t="s">
        <v>68</v>
      </c>
      <c r="AQ221" t="s">
        <v>75</v>
      </c>
      <c r="AR221" t="s">
        <v>105</v>
      </c>
    </row>
    <row r="222" spans="1:44" s="69" customFormat="1" hidden="1" x14ac:dyDescent="0.15">
      <c r="A222" s="69" t="s">
        <v>46</v>
      </c>
      <c r="B222" s="69" t="s">
        <v>47</v>
      </c>
      <c r="C222" s="69" t="s">
        <v>48</v>
      </c>
      <c r="D222" s="69" t="s">
        <v>47</v>
      </c>
      <c r="E222" s="69" t="s">
        <v>394</v>
      </c>
      <c r="F222" s="69" t="s">
        <v>49</v>
      </c>
      <c r="G222" s="69" t="s">
        <v>395</v>
      </c>
      <c r="H222" s="69" t="s">
        <v>409</v>
      </c>
      <c r="I222" s="69" t="s">
        <v>760</v>
      </c>
      <c r="J222" s="69" t="s">
        <v>761</v>
      </c>
      <c r="K222" s="69" t="s">
        <v>762</v>
      </c>
      <c r="L222" s="69" t="s">
        <v>625</v>
      </c>
      <c r="M222" s="69" t="s">
        <v>763</v>
      </c>
      <c r="N222" s="69" t="s">
        <v>1543</v>
      </c>
      <c r="O222" s="69" t="s">
        <v>58</v>
      </c>
      <c r="P222" s="69" t="s">
        <v>58</v>
      </c>
      <c r="Q222" s="69" t="s">
        <v>403</v>
      </c>
      <c r="R222" s="69" t="s">
        <v>234</v>
      </c>
      <c r="S222" s="69" t="s">
        <v>415</v>
      </c>
      <c r="T222" s="69" t="s">
        <v>75</v>
      </c>
      <c r="U222" s="69" t="s">
        <v>75</v>
      </c>
      <c r="V222" s="69" t="s">
        <v>75</v>
      </c>
      <c r="W222" s="69" t="s">
        <v>75</v>
      </c>
      <c r="X222" s="69" t="s">
        <v>75</v>
      </c>
      <c r="Y222" s="69" t="s">
        <v>68</v>
      </c>
      <c r="Z222" s="69" t="s">
        <v>405</v>
      </c>
      <c r="AA222" s="69" t="s">
        <v>406</v>
      </c>
      <c r="AB222" s="69" t="s">
        <v>102</v>
      </c>
      <c r="AC222" s="69" t="s">
        <v>68</v>
      </c>
      <c r="AF222" s="69" t="s">
        <v>72</v>
      </c>
      <c r="AG222" s="69" t="s">
        <v>235</v>
      </c>
      <c r="AH222" s="69" t="s">
        <v>74</v>
      </c>
      <c r="AI222" s="69" t="s">
        <v>75</v>
      </c>
      <c r="AJ222" s="69" t="s">
        <v>75</v>
      </c>
      <c r="AK222" s="69" t="s">
        <v>90</v>
      </c>
      <c r="AN222" s="69" t="s">
        <v>75</v>
      </c>
      <c r="AO222" s="69" t="s">
        <v>75</v>
      </c>
      <c r="AP222" s="69" t="s">
        <v>68</v>
      </c>
      <c r="AQ222" s="69" t="s">
        <v>75</v>
      </c>
      <c r="AR222" s="69" t="s">
        <v>105</v>
      </c>
    </row>
    <row r="223" spans="1:44" s="69" customFormat="1" hidden="1" x14ac:dyDescent="0.15">
      <c r="A223" s="69" t="s">
        <v>46</v>
      </c>
      <c r="B223" s="69" t="s">
        <v>47</v>
      </c>
      <c r="C223" s="69" t="s">
        <v>48</v>
      </c>
      <c r="D223" s="69" t="s">
        <v>47</v>
      </c>
      <c r="E223" s="69" t="s">
        <v>394</v>
      </c>
      <c r="F223" s="69" t="s">
        <v>49</v>
      </c>
      <c r="G223" s="69" t="s">
        <v>395</v>
      </c>
      <c r="H223" s="69" t="s">
        <v>409</v>
      </c>
      <c r="I223" s="69" t="s">
        <v>760</v>
      </c>
      <c r="J223" s="69" t="s">
        <v>761</v>
      </c>
      <c r="K223" s="69" t="s">
        <v>762</v>
      </c>
      <c r="L223" s="69" t="s">
        <v>625</v>
      </c>
      <c r="M223" s="69" t="s">
        <v>763</v>
      </c>
      <c r="N223" s="69" t="s">
        <v>788</v>
      </c>
      <c r="O223" s="69" t="s">
        <v>58</v>
      </c>
      <c r="P223" s="69" t="s">
        <v>58</v>
      </c>
      <c r="Q223" s="69" t="s">
        <v>403</v>
      </c>
      <c r="R223" s="69" t="s">
        <v>234</v>
      </c>
      <c r="S223" s="69" t="s">
        <v>1544</v>
      </c>
      <c r="T223" s="69" t="s">
        <v>75</v>
      </c>
      <c r="U223" s="69" t="s">
        <v>75</v>
      </c>
      <c r="V223" s="69" t="s">
        <v>75</v>
      </c>
      <c r="W223" s="69" t="s">
        <v>75</v>
      </c>
      <c r="X223" s="69" t="s">
        <v>75</v>
      </c>
      <c r="Y223" s="69" t="s">
        <v>68</v>
      </c>
      <c r="Z223" s="69" t="s">
        <v>405</v>
      </c>
      <c r="AA223" s="69" t="s">
        <v>406</v>
      </c>
      <c r="AB223" s="69" t="s">
        <v>102</v>
      </c>
      <c r="AC223" s="69" t="s">
        <v>68</v>
      </c>
      <c r="AD223" s="76">
        <v>44197</v>
      </c>
      <c r="AE223" s="76">
        <v>44561</v>
      </c>
      <c r="AF223" s="69" t="s">
        <v>911</v>
      </c>
      <c r="AG223" s="69" t="s">
        <v>235</v>
      </c>
      <c r="AH223" s="69" t="s">
        <v>74</v>
      </c>
      <c r="AI223" s="69" t="s">
        <v>75</v>
      </c>
      <c r="AJ223" s="69" t="s">
        <v>75</v>
      </c>
      <c r="AK223" s="69" t="s">
        <v>90</v>
      </c>
      <c r="AN223" s="69" t="s">
        <v>75</v>
      </c>
      <c r="AO223" s="69" t="s">
        <v>75</v>
      </c>
      <c r="AP223" s="76">
        <v>44141</v>
      </c>
      <c r="AQ223" s="69" t="s">
        <v>1069</v>
      </c>
      <c r="AR223" s="69" t="s">
        <v>105</v>
      </c>
    </row>
    <row r="224" spans="1:44" s="69" customFormat="1" hidden="1" x14ac:dyDescent="0.15">
      <c r="A224" s="69" t="s">
        <v>46</v>
      </c>
      <c r="B224" s="69" t="s">
        <v>47</v>
      </c>
      <c r="C224" s="69" t="s">
        <v>48</v>
      </c>
      <c r="D224" s="69" t="s">
        <v>47</v>
      </c>
      <c r="E224" s="69" t="s">
        <v>394</v>
      </c>
      <c r="F224" s="69" t="s">
        <v>49</v>
      </c>
      <c r="G224" s="69" t="s">
        <v>395</v>
      </c>
      <c r="H224" s="69" t="s">
        <v>409</v>
      </c>
      <c r="I224" s="69" t="s">
        <v>760</v>
      </c>
      <c r="J224" s="69" t="s">
        <v>761</v>
      </c>
      <c r="K224" s="69" t="s">
        <v>762</v>
      </c>
      <c r="L224" s="69" t="s">
        <v>625</v>
      </c>
      <c r="M224" s="69" t="s">
        <v>763</v>
      </c>
      <c r="N224" s="69" t="s">
        <v>1545</v>
      </c>
      <c r="O224" s="69" t="s">
        <v>58</v>
      </c>
      <c r="P224" s="69" t="s">
        <v>58</v>
      </c>
      <c r="Q224" s="69" t="s">
        <v>403</v>
      </c>
      <c r="R224" s="69" t="s">
        <v>234</v>
      </c>
      <c r="S224" s="69" t="s">
        <v>1546</v>
      </c>
      <c r="T224" s="69" t="s">
        <v>75</v>
      </c>
      <c r="U224" s="69" t="s">
        <v>75</v>
      </c>
      <c r="V224" s="69" t="s">
        <v>75</v>
      </c>
      <c r="W224" s="69" t="s">
        <v>75</v>
      </c>
      <c r="X224" s="69" t="s">
        <v>75</v>
      </c>
      <c r="Y224" s="69" t="s">
        <v>68</v>
      </c>
      <c r="Z224" s="69" t="s">
        <v>405</v>
      </c>
      <c r="AA224" s="69" t="s">
        <v>406</v>
      </c>
      <c r="AB224" s="69" t="s">
        <v>102</v>
      </c>
      <c r="AC224" s="69" t="s">
        <v>68</v>
      </c>
      <c r="AF224" s="69" t="s">
        <v>72</v>
      </c>
      <c r="AG224" s="69" t="s">
        <v>235</v>
      </c>
      <c r="AH224" s="69" t="s">
        <v>74</v>
      </c>
      <c r="AI224" s="69" t="s">
        <v>75</v>
      </c>
      <c r="AJ224" s="69" t="s">
        <v>75</v>
      </c>
      <c r="AK224" s="69" t="s">
        <v>90</v>
      </c>
      <c r="AN224" s="69" t="s">
        <v>75</v>
      </c>
      <c r="AO224" s="69" t="s">
        <v>75</v>
      </c>
      <c r="AP224" s="69" t="s">
        <v>68</v>
      </c>
      <c r="AQ224" s="69" t="s">
        <v>75</v>
      </c>
      <c r="AR224" s="69" t="s">
        <v>105</v>
      </c>
    </row>
    <row r="225" spans="1:44" hidden="1" x14ac:dyDescent="0.15">
      <c r="A225" t="s">
        <v>46</v>
      </c>
      <c r="B225" t="s">
        <v>47</v>
      </c>
      <c r="C225" t="s">
        <v>48</v>
      </c>
      <c r="D225" t="s">
        <v>47</v>
      </c>
      <c r="E225" t="s">
        <v>394</v>
      </c>
      <c r="F225" t="s">
        <v>443</v>
      </c>
      <c r="G225" t="s">
        <v>395</v>
      </c>
      <c r="H225" t="s">
        <v>396</v>
      </c>
      <c r="I225" t="s">
        <v>1528</v>
      </c>
      <c r="J225" t="s">
        <v>1060</v>
      </c>
      <c r="K225" t="s">
        <v>1529</v>
      </c>
      <c r="L225" t="s">
        <v>507</v>
      </c>
      <c r="M225" t="s">
        <v>1062</v>
      </c>
      <c r="N225" t="s">
        <v>1547</v>
      </c>
      <c r="O225" t="s">
        <v>58</v>
      </c>
      <c r="P225" t="s">
        <v>58</v>
      </c>
      <c r="Q225" t="s">
        <v>403</v>
      </c>
      <c r="R225" t="s">
        <v>166</v>
      </c>
      <c r="S225" t="s">
        <v>1548</v>
      </c>
      <c r="T225" t="s">
        <v>1549</v>
      </c>
      <c r="U225" t="s">
        <v>1550</v>
      </c>
      <c r="V225" t="s">
        <v>1420</v>
      </c>
      <c r="W225" t="s">
        <v>1551</v>
      </c>
      <c r="X225" t="s">
        <v>1552</v>
      </c>
      <c r="Y225" s="74">
        <v>28910</v>
      </c>
      <c r="Z225" t="s">
        <v>405</v>
      </c>
      <c r="AA225" t="s">
        <v>406</v>
      </c>
      <c r="AB225" t="s">
        <v>102</v>
      </c>
      <c r="AC225" s="74">
        <v>28910</v>
      </c>
      <c r="AF225" t="s">
        <v>72</v>
      </c>
      <c r="AG225" t="s">
        <v>73</v>
      </c>
      <c r="AH225" t="s">
        <v>74</v>
      </c>
      <c r="AI225" t="s">
        <v>75</v>
      </c>
      <c r="AJ225" t="s">
        <v>75</v>
      </c>
      <c r="AK225" t="s">
        <v>285</v>
      </c>
      <c r="AN225" t="s">
        <v>1553</v>
      </c>
      <c r="AO225" t="s">
        <v>662</v>
      </c>
      <c r="AP225" t="s">
        <v>68</v>
      </c>
      <c r="AQ225" t="s">
        <v>75</v>
      </c>
      <c r="AR225" t="s">
        <v>105</v>
      </c>
    </row>
    <row r="226" spans="1:44" hidden="1" x14ac:dyDescent="0.15">
      <c r="A226" t="s">
        <v>46</v>
      </c>
      <c r="B226" t="s">
        <v>47</v>
      </c>
      <c r="C226" t="s">
        <v>48</v>
      </c>
      <c r="D226" t="s">
        <v>47</v>
      </c>
      <c r="E226" t="s">
        <v>394</v>
      </c>
      <c r="F226" t="s">
        <v>443</v>
      </c>
      <c r="G226" t="s">
        <v>395</v>
      </c>
      <c r="H226" t="s">
        <v>396</v>
      </c>
      <c r="I226" t="s">
        <v>1528</v>
      </c>
      <c r="J226" t="s">
        <v>1060</v>
      </c>
      <c r="K226" t="s">
        <v>1529</v>
      </c>
      <c r="L226" t="s">
        <v>507</v>
      </c>
      <c r="M226" t="s">
        <v>1062</v>
      </c>
      <c r="N226" t="s">
        <v>1554</v>
      </c>
      <c r="O226" t="s">
        <v>58</v>
      </c>
      <c r="P226" t="s">
        <v>58</v>
      </c>
      <c r="Q226" t="s">
        <v>403</v>
      </c>
      <c r="R226" t="s">
        <v>166</v>
      </c>
      <c r="S226" t="s">
        <v>1555</v>
      </c>
      <c r="T226" t="s">
        <v>1556</v>
      </c>
      <c r="U226" t="s">
        <v>1557</v>
      </c>
      <c r="V226" t="s">
        <v>1558</v>
      </c>
      <c r="W226" t="s">
        <v>1559</v>
      </c>
      <c r="X226" t="s">
        <v>1560</v>
      </c>
      <c r="Y226" s="74">
        <v>30851</v>
      </c>
      <c r="Z226" t="s">
        <v>420</v>
      </c>
      <c r="AA226" t="s">
        <v>406</v>
      </c>
      <c r="AB226" t="s">
        <v>102</v>
      </c>
      <c r="AC226" s="74">
        <v>22415</v>
      </c>
      <c r="AF226" t="s">
        <v>72</v>
      </c>
      <c r="AG226" t="s">
        <v>73</v>
      </c>
      <c r="AH226" t="s">
        <v>74</v>
      </c>
      <c r="AI226" t="s">
        <v>75</v>
      </c>
      <c r="AJ226" t="s">
        <v>75</v>
      </c>
      <c r="AK226" t="s">
        <v>90</v>
      </c>
      <c r="AN226" t="s">
        <v>53</v>
      </c>
      <c r="AO226" t="s">
        <v>53</v>
      </c>
      <c r="AP226" t="s">
        <v>68</v>
      </c>
      <c r="AQ226" t="s">
        <v>75</v>
      </c>
      <c r="AR226" t="s">
        <v>105</v>
      </c>
    </row>
    <row r="227" spans="1:44" hidden="1" x14ac:dyDescent="0.15">
      <c r="A227" t="s">
        <v>46</v>
      </c>
      <c r="B227" t="s">
        <v>47</v>
      </c>
      <c r="C227" t="s">
        <v>48</v>
      </c>
      <c r="D227" t="s">
        <v>47</v>
      </c>
      <c r="E227" t="s">
        <v>394</v>
      </c>
      <c r="F227" t="s">
        <v>443</v>
      </c>
      <c r="G227" t="s">
        <v>395</v>
      </c>
      <c r="H227" t="s">
        <v>396</v>
      </c>
      <c r="I227" t="s">
        <v>1528</v>
      </c>
      <c r="J227" t="s">
        <v>1060</v>
      </c>
      <c r="K227" t="s">
        <v>1529</v>
      </c>
      <c r="L227" t="s">
        <v>507</v>
      </c>
      <c r="M227" t="s">
        <v>1062</v>
      </c>
      <c r="N227" t="s">
        <v>1561</v>
      </c>
      <c r="O227" t="s">
        <v>58</v>
      </c>
      <c r="P227" t="s">
        <v>58</v>
      </c>
      <c r="Q227" t="s">
        <v>403</v>
      </c>
      <c r="R227" t="s">
        <v>166</v>
      </c>
      <c r="S227" t="s">
        <v>1562</v>
      </c>
      <c r="T227" t="s">
        <v>1563</v>
      </c>
      <c r="U227" t="s">
        <v>1564</v>
      </c>
      <c r="V227" t="s">
        <v>1565</v>
      </c>
      <c r="W227" t="s">
        <v>658</v>
      </c>
      <c r="X227" t="s">
        <v>1566</v>
      </c>
      <c r="Y227" s="74">
        <v>43523</v>
      </c>
      <c r="Z227" t="s">
        <v>420</v>
      </c>
      <c r="AA227" t="s">
        <v>406</v>
      </c>
      <c r="AB227" t="s">
        <v>102</v>
      </c>
      <c r="AC227" s="74">
        <v>27245</v>
      </c>
      <c r="AF227" t="s">
        <v>72</v>
      </c>
      <c r="AG227" t="s">
        <v>73</v>
      </c>
      <c r="AH227" t="s">
        <v>74</v>
      </c>
      <c r="AI227" t="s">
        <v>75</v>
      </c>
      <c r="AJ227" t="s">
        <v>75</v>
      </c>
      <c r="AK227" t="s">
        <v>90</v>
      </c>
      <c r="AN227" t="s">
        <v>75</v>
      </c>
      <c r="AO227" t="s">
        <v>75</v>
      </c>
      <c r="AP227" t="s">
        <v>68</v>
      </c>
      <c r="AQ227" t="s">
        <v>75</v>
      </c>
      <c r="AR227" t="s">
        <v>105</v>
      </c>
    </row>
    <row r="228" spans="1:44" hidden="1" x14ac:dyDescent="0.15">
      <c r="A228" t="s">
        <v>46</v>
      </c>
      <c r="B228" t="s">
        <v>47</v>
      </c>
      <c r="C228" t="s">
        <v>48</v>
      </c>
      <c r="D228" t="s">
        <v>47</v>
      </c>
      <c r="E228" t="s">
        <v>394</v>
      </c>
      <c r="F228" t="s">
        <v>443</v>
      </c>
      <c r="G228" t="s">
        <v>395</v>
      </c>
      <c r="H228" t="s">
        <v>396</v>
      </c>
      <c r="I228" t="s">
        <v>1528</v>
      </c>
      <c r="J228" t="s">
        <v>1060</v>
      </c>
      <c r="K228" t="s">
        <v>1529</v>
      </c>
      <c r="L228" t="s">
        <v>507</v>
      </c>
      <c r="M228" t="s">
        <v>1062</v>
      </c>
      <c r="N228" t="s">
        <v>1567</v>
      </c>
      <c r="O228" t="s">
        <v>163</v>
      </c>
      <c r="P228" t="s">
        <v>375</v>
      </c>
      <c r="Q228" t="s">
        <v>376</v>
      </c>
      <c r="R228" t="s">
        <v>166</v>
      </c>
      <c r="S228" t="s">
        <v>1568</v>
      </c>
      <c r="T228" t="s">
        <v>1569</v>
      </c>
      <c r="U228" t="s">
        <v>1570</v>
      </c>
      <c r="V228" t="s">
        <v>1571</v>
      </c>
      <c r="W228" t="s">
        <v>1572</v>
      </c>
      <c r="X228" t="s">
        <v>1573</v>
      </c>
      <c r="Y228" s="74">
        <v>37987</v>
      </c>
      <c r="Z228" t="s">
        <v>381</v>
      </c>
      <c r="AA228" t="s">
        <v>70</v>
      </c>
      <c r="AB228" t="s">
        <v>102</v>
      </c>
      <c r="AC228" s="74">
        <v>23221</v>
      </c>
      <c r="AF228" t="s">
        <v>72</v>
      </c>
      <c r="AG228" t="s">
        <v>174</v>
      </c>
      <c r="AH228" t="s">
        <v>74</v>
      </c>
      <c r="AI228" t="s">
        <v>75</v>
      </c>
      <c r="AJ228" t="s">
        <v>75</v>
      </c>
      <c r="AK228" t="s">
        <v>382</v>
      </c>
      <c r="AN228" t="s">
        <v>53</v>
      </c>
      <c r="AO228" t="s">
        <v>53</v>
      </c>
      <c r="AP228" t="s">
        <v>68</v>
      </c>
      <c r="AQ228" t="s">
        <v>75</v>
      </c>
      <c r="AR228" t="s">
        <v>105</v>
      </c>
    </row>
    <row r="229" spans="1:44" hidden="1" x14ac:dyDescent="0.15">
      <c r="A229" t="s">
        <v>46</v>
      </c>
      <c r="B229" t="s">
        <v>47</v>
      </c>
      <c r="C229" t="s">
        <v>48</v>
      </c>
      <c r="D229" t="s">
        <v>47</v>
      </c>
      <c r="E229" t="s">
        <v>394</v>
      </c>
      <c r="F229" t="s">
        <v>443</v>
      </c>
      <c r="G229" t="s">
        <v>395</v>
      </c>
      <c r="H229" t="s">
        <v>396</v>
      </c>
      <c r="I229" t="s">
        <v>1528</v>
      </c>
      <c r="J229" t="s">
        <v>1060</v>
      </c>
      <c r="K229" t="s">
        <v>1529</v>
      </c>
      <c r="L229" t="s">
        <v>507</v>
      </c>
      <c r="M229" t="s">
        <v>1062</v>
      </c>
      <c r="N229" t="s">
        <v>1574</v>
      </c>
      <c r="O229" t="s">
        <v>163</v>
      </c>
      <c r="P229" t="s">
        <v>375</v>
      </c>
      <c r="Q229" t="s">
        <v>376</v>
      </c>
      <c r="R229" t="s">
        <v>166</v>
      </c>
      <c r="S229" t="s">
        <v>1575</v>
      </c>
      <c r="T229" t="s">
        <v>1576</v>
      </c>
      <c r="U229" t="s">
        <v>1577</v>
      </c>
      <c r="V229" t="s">
        <v>1578</v>
      </c>
      <c r="W229" t="s">
        <v>1579</v>
      </c>
      <c r="X229" t="s">
        <v>1580</v>
      </c>
      <c r="Y229" s="74">
        <v>38774</v>
      </c>
      <c r="Z229" t="s">
        <v>381</v>
      </c>
      <c r="AA229" t="s">
        <v>70</v>
      </c>
      <c r="AB229" t="s">
        <v>102</v>
      </c>
      <c r="AC229" s="74">
        <v>26442</v>
      </c>
      <c r="AF229" t="s">
        <v>72</v>
      </c>
      <c r="AG229" t="s">
        <v>174</v>
      </c>
      <c r="AH229" t="s">
        <v>74</v>
      </c>
      <c r="AI229" t="s">
        <v>75</v>
      </c>
      <c r="AJ229" t="s">
        <v>75</v>
      </c>
      <c r="AK229" t="s">
        <v>382</v>
      </c>
      <c r="AN229" t="s">
        <v>53</v>
      </c>
      <c r="AO229" t="s">
        <v>384</v>
      </c>
      <c r="AP229" t="s">
        <v>68</v>
      </c>
      <c r="AQ229" t="s">
        <v>75</v>
      </c>
      <c r="AR229" t="s">
        <v>105</v>
      </c>
    </row>
    <row r="230" spans="1:44" hidden="1" x14ac:dyDescent="0.15">
      <c r="A230" s="69" t="s">
        <v>46</v>
      </c>
      <c r="B230" s="69" t="s">
        <v>47</v>
      </c>
      <c r="C230" s="69" t="s">
        <v>48</v>
      </c>
      <c r="D230" s="69" t="s">
        <v>47</v>
      </c>
      <c r="E230" s="69" t="s">
        <v>394</v>
      </c>
      <c r="F230" s="69" t="s">
        <v>49</v>
      </c>
      <c r="G230" s="69" t="s">
        <v>395</v>
      </c>
      <c r="H230" s="69" t="s">
        <v>409</v>
      </c>
      <c r="I230" s="69" t="s">
        <v>760</v>
      </c>
      <c r="J230" s="69" t="s">
        <v>761</v>
      </c>
      <c r="K230" s="69" t="s">
        <v>762</v>
      </c>
      <c r="L230" s="69" t="s">
        <v>625</v>
      </c>
      <c r="M230" s="69" t="s">
        <v>763</v>
      </c>
      <c r="N230" s="69" t="s">
        <v>1581</v>
      </c>
      <c r="O230" s="69" t="s">
        <v>58</v>
      </c>
      <c r="P230" s="69" t="s">
        <v>58</v>
      </c>
      <c r="Q230" s="69" t="s">
        <v>403</v>
      </c>
      <c r="R230" s="69" t="s">
        <v>234</v>
      </c>
      <c r="S230" s="69" t="s">
        <v>1582</v>
      </c>
      <c r="T230" s="69" t="s">
        <v>75</v>
      </c>
      <c r="U230" s="69" t="s">
        <v>75</v>
      </c>
      <c r="V230" s="69" t="s">
        <v>75</v>
      </c>
      <c r="W230" s="69" t="s">
        <v>75</v>
      </c>
      <c r="X230" s="69" t="s">
        <v>75</v>
      </c>
      <c r="Y230" s="69" t="s">
        <v>68</v>
      </c>
      <c r="Z230" s="69" t="s">
        <v>405</v>
      </c>
      <c r="AA230" s="69" t="s">
        <v>406</v>
      </c>
      <c r="AB230" s="69" t="s">
        <v>102</v>
      </c>
      <c r="AC230" s="69" t="s">
        <v>68</v>
      </c>
      <c r="AD230" s="69"/>
      <c r="AE230" s="69"/>
      <c r="AF230" s="69" t="s">
        <v>72</v>
      </c>
      <c r="AG230" s="69" t="s">
        <v>235</v>
      </c>
      <c r="AH230" s="69" t="s">
        <v>74</v>
      </c>
      <c r="AI230" s="69" t="s">
        <v>75</v>
      </c>
      <c r="AJ230" s="69" t="s">
        <v>75</v>
      </c>
      <c r="AK230" s="69" t="s">
        <v>90</v>
      </c>
      <c r="AL230" s="69"/>
      <c r="AM230" s="69"/>
      <c r="AN230" s="69" t="s">
        <v>75</v>
      </c>
      <c r="AO230" s="69" t="s">
        <v>75</v>
      </c>
      <c r="AP230" s="69" t="s">
        <v>68</v>
      </c>
      <c r="AQ230" s="69" t="s">
        <v>75</v>
      </c>
      <c r="AR230" s="69" t="s">
        <v>105</v>
      </c>
    </row>
    <row r="231" spans="1:44" hidden="1" x14ac:dyDescent="0.15">
      <c r="A231" s="69" t="s">
        <v>46</v>
      </c>
      <c r="B231" s="69" t="s">
        <v>47</v>
      </c>
      <c r="C231" s="69" t="s">
        <v>48</v>
      </c>
      <c r="D231" s="69" t="s">
        <v>47</v>
      </c>
      <c r="E231" s="69" t="s">
        <v>394</v>
      </c>
      <c r="F231" s="69" t="s">
        <v>49</v>
      </c>
      <c r="G231" s="69" t="s">
        <v>395</v>
      </c>
      <c r="H231" s="69" t="s">
        <v>409</v>
      </c>
      <c r="I231" s="69" t="s">
        <v>760</v>
      </c>
      <c r="J231" s="69" t="s">
        <v>761</v>
      </c>
      <c r="K231" s="69" t="s">
        <v>762</v>
      </c>
      <c r="L231" s="69" t="s">
        <v>625</v>
      </c>
      <c r="M231" s="69" t="s">
        <v>763</v>
      </c>
      <c r="N231" s="69" t="s">
        <v>1583</v>
      </c>
      <c r="O231" s="69" t="s">
        <v>58</v>
      </c>
      <c r="P231" s="69" t="s">
        <v>58</v>
      </c>
      <c r="Q231" s="69" t="s">
        <v>403</v>
      </c>
      <c r="R231" s="69" t="s">
        <v>234</v>
      </c>
      <c r="S231" s="69" t="s">
        <v>1584</v>
      </c>
      <c r="T231" s="69" t="s">
        <v>75</v>
      </c>
      <c r="U231" s="69" t="s">
        <v>75</v>
      </c>
      <c r="V231" s="69" t="s">
        <v>75</v>
      </c>
      <c r="W231" s="69" t="s">
        <v>75</v>
      </c>
      <c r="X231" s="69" t="s">
        <v>75</v>
      </c>
      <c r="Y231" s="69" t="s">
        <v>68</v>
      </c>
      <c r="Z231" s="69" t="s">
        <v>405</v>
      </c>
      <c r="AA231" s="69" t="s">
        <v>406</v>
      </c>
      <c r="AB231" s="69" t="s">
        <v>102</v>
      </c>
      <c r="AC231" s="69" t="s">
        <v>68</v>
      </c>
      <c r="AD231" s="69"/>
      <c r="AE231" s="69"/>
      <c r="AF231" s="69" t="s">
        <v>72</v>
      </c>
      <c r="AG231" s="69" t="s">
        <v>235</v>
      </c>
      <c r="AH231" s="69" t="s">
        <v>74</v>
      </c>
      <c r="AI231" s="69" t="s">
        <v>75</v>
      </c>
      <c r="AJ231" s="69" t="s">
        <v>75</v>
      </c>
      <c r="AK231" s="69" t="s">
        <v>90</v>
      </c>
      <c r="AL231" s="69"/>
      <c r="AM231" s="69"/>
      <c r="AN231" s="69" t="s">
        <v>75</v>
      </c>
      <c r="AO231" s="69" t="s">
        <v>75</v>
      </c>
      <c r="AP231" s="69" t="s">
        <v>68</v>
      </c>
      <c r="AQ231" s="69" t="s">
        <v>75</v>
      </c>
      <c r="AR231" s="69" t="s">
        <v>105</v>
      </c>
    </row>
    <row r="232" spans="1:44" hidden="1" x14ac:dyDescent="0.15">
      <c r="A232" s="69" t="s">
        <v>46</v>
      </c>
      <c r="B232" s="69" t="s">
        <v>47</v>
      </c>
      <c r="C232" s="69" t="s">
        <v>48</v>
      </c>
      <c r="D232" s="69" t="s">
        <v>47</v>
      </c>
      <c r="E232" s="69" t="s">
        <v>394</v>
      </c>
      <c r="F232" s="69" t="s">
        <v>49</v>
      </c>
      <c r="G232" s="69" t="s">
        <v>395</v>
      </c>
      <c r="H232" s="69" t="s">
        <v>822</v>
      </c>
      <c r="I232" s="69" t="s">
        <v>823</v>
      </c>
      <c r="J232" s="69" t="s">
        <v>53</v>
      </c>
      <c r="K232" s="69" t="s">
        <v>824</v>
      </c>
      <c r="L232" s="69" t="s">
        <v>625</v>
      </c>
      <c r="M232" s="69" t="s">
        <v>825</v>
      </c>
      <c r="N232" s="69" t="s">
        <v>1585</v>
      </c>
      <c r="O232" s="69" t="s">
        <v>58</v>
      </c>
      <c r="P232" s="69" t="s">
        <v>58</v>
      </c>
      <c r="Q232" s="69" t="s">
        <v>403</v>
      </c>
      <c r="R232" s="69" t="s">
        <v>234</v>
      </c>
      <c r="S232" s="69" t="s">
        <v>1586</v>
      </c>
      <c r="T232" s="69" t="s">
        <v>75</v>
      </c>
      <c r="U232" s="69" t="s">
        <v>75</v>
      </c>
      <c r="V232" s="69" t="s">
        <v>75</v>
      </c>
      <c r="W232" s="69" t="s">
        <v>75</v>
      </c>
      <c r="X232" s="69" t="s">
        <v>75</v>
      </c>
      <c r="Y232" s="69" t="s">
        <v>68</v>
      </c>
      <c r="Z232" s="69" t="s">
        <v>405</v>
      </c>
      <c r="AA232" s="69" t="s">
        <v>406</v>
      </c>
      <c r="AB232" s="69" t="s">
        <v>102</v>
      </c>
      <c r="AC232" s="69" t="s">
        <v>68</v>
      </c>
      <c r="AD232" s="69"/>
      <c r="AE232" s="69"/>
      <c r="AF232" s="69" t="s">
        <v>72</v>
      </c>
      <c r="AG232" s="69" t="s">
        <v>235</v>
      </c>
      <c r="AH232" s="69" t="s">
        <v>74</v>
      </c>
      <c r="AI232" s="69" t="s">
        <v>75</v>
      </c>
      <c r="AJ232" s="69" t="s">
        <v>75</v>
      </c>
      <c r="AK232" s="69" t="s">
        <v>90</v>
      </c>
      <c r="AL232" s="69"/>
      <c r="AM232" s="69"/>
      <c r="AN232" s="69" t="s">
        <v>75</v>
      </c>
      <c r="AO232" s="69" t="s">
        <v>75</v>
      </c>
      <c r="AP232" s="69" t="s">
        <v>68</v>
      </c>
      <c r="AQ232" s="69" t="s">
        <v>75</v>
      </c>
      <c r="AR232" s="69" t="s">
        <v>105</v>
      </c>
    </row>
    <row r="233" spans="1:44" hidden="1" x14ac:dyDescent="0.15">
      <c r="A233" t="s">
        <v>46</v>
      </c>
      <c r="B233" t="s">
        <v>47</v>
      </c>
      <c r="C233" t="s">
        <v>48</v>
      </c>
      <c r="D233" t="s">
        <v>47</v>
      </c>
      <c r="E233" t="s">
        <v>394</v>
      </c>
      <c r="F233" t="s">
        <v>443</v>
      </c>
      <c r="G233" t="s">
        <v>395</v>
      </c>
      <c r="H233" t="s">
        <v>409</v>
      </c>
      <c r="I233" t="s">
        <v>604</v>
      </c>
      <c r="J233" t="s">
        <v>605</v>
      </c>
      <c r="K233" t="s">
        <v>606</v>
      </c>
      <c r="L233" t="s">
        <v>507</v>
      </c>
      <c r="M233" t="s">
        <v>607</v>
      </c>
      <c r="N233" t="s">
        <v>1587</v>
      </c>
      <c r="O233" t="s">
        <v>58</v>
      </c>
      <c r="P233" t="s">
        <v>58</v>
      </c>
      <c r="Q233" t="s">
        <v>530</v>
      </c>
      <c r="R233" t="s">
        <v>166</v>
      </c>
      <c r="S233" t="s">
        <v>531</v>
      </c>
      <c r="T233" t="s">
        <v>1588</v>
      </c>
      <c r="U233" t="s">
        <v>1589</v>
      </c>
      <c r="V233" t="s">
        <v>1377</v>
      </c>
      <c r="W233" t="s">
        <v>1590</v>
      </c>
      <c r="X233" t="s">
        <v>1591</v>
      </c>
      <c r="Y233" s="74">
        <v>24069</v>
      </c>
      <c r="Z233" t="s">
        <v>405</v>
      </c>
      <c r="AA233" t="s">
        <v>406</v>
      </c>
      <c r="AB233" t="s">
        <v>102</v>
      </c>
      <c r="AC233" s="74">
        <v>24069</v>
      </c>
      <c r="AF233" t="s">
        <v>72</v>
      </c>
      <c r="AG233" t="s">
        <v>73</v>
      </c>
      <c r="AH233" t="s">
        <v>74</v>
      </c>
      <c r="AI233" t="s">
        <v>75</v>
      </c>
      <c r="AJ233" t="s">
        <v>75</v>
      </c>
      <c r="AK233" t="s">
        <v>104</v>
      </c>
      <c r="AN233" t="s">
        <v>1592</v>
      </c>
      <c r="AO233" t="s">
        <v>129</v>
      </c>
      <c r="AP233" t="s">
        <v>68</v>
      </c>
      <c r="AQ233" t="s">
        <v>75</v>
      </c>
      <c r="AR233" t="s">
        <v>105</v>
      </c>
    </row>
    <row r="234" spans="1:44" hidden="1" x14ac:dyDescent="0.15">
      <c r="A234" t="s">
        <v>46</v>
      </c>
      <c r="B234" t="s">
        <v>47</v>
      </c>
      <c r="C234" t="s">
        <v>48</v>
      </c>
      <c r="D234" t="s">
        <v>47</v>
      </c>
      <c r="E234" t="s">
        <v>394</v>
      </c>
      <c r="F234" t="s">
        <v>443</v>
      </c>
      <c r="G234" t="s">
        <v>395</v>
      </c>
      <c r="H234" t="s">
        <v>409</v>
      </c>
      <c r="I234" t="s">
        <v>604</v>
      </c>
      <c r="J234" t="s">
        <v>605</v>
      </c>
      <c r="K234" t="s">
        <v>606</v>
      </c>
      <c r="L234" t="s">
        <v>507</v>
      </c>
      <c r="M234" t="s">
        <v>607</v>
      </c>
      <c r="N234" t="s">
        <v>1593</v>
      </c>
      <c r="O234" t="s">
        <v>58</v>
      </c>
      <c r="P234" t="s">
        <v>58</v>
      </c>
      <c r="Q234" t="s">
        <v>403</v>
      </c>
      <c r="R234" t="s">
        <v>166</v>
      </c>
      <c r="S234" t="s">
        <v>1594</v>
      </c>
      <c r="T234" t="s">
        <v>1595</v>
      </c>
      <c r="U234" t="s">
        <v>1596</v>
      </c>
      <c r="V234" t="s">
        <v>1597</v>
      </c>
      <c r="W234" t="s">
        <v>1197</v>
      </c>
      <c r="X234" t="s">
        <v>1598</v>
      </c>
      <c r="Y234" s="74">
        <v>39661</v>
      </c>
      <c r="Z234" t="s">
        <v>127</v>
      </c>
      <c r="AA234" t="s">
        <v>406</v>
      </c>
      <c r="AB234" t="s">
        <v>102</v>
      </c>
      <c r="AC234" s="74">
        <v>29381</v>
      </c>
      <c r="AF234" t="s">
        <v>72</v>
      </c>
      <c r="AG234" t="s">
        <v>73</v>
      </c>
      <c r="AH234" t="s">
        <v>74</v>
      </c>
      <c r="AI234" t="s">
        <v>75</v>
      </c>
      <c r="AJ234" t="s">
        <v>75</v>
      </c>
      <c r="AK234" t="s">
        <v>285</v>
      </c>
      <c r="AN234" t="s">
        <v>53</v>
      </c>
      <c r="AO234" t="s">
        <v>662</v>
      </c>
      <c r="AP234" t="s">
        <v>68</v>
      </c>
      <c r="AQ234" t="s">
        <v>75</v>
      </c>
      <c r="AR234" t="s">
        <v>105</v>
      </c>
    </row>
    <row r="235" spans="1:44" s="69" customFormat="1" hidden="1" x14ac:dyDescent="0.15">
      <c r="A235" s="69" t="s">
        <v>46</v>
      </c>
      <c r="B235" s="69" t="s">
        <v>47</v>
      </c>
      <c r="C235" s="69" t="s">
        <v>48</v>
      </c>
      <c r="D235" s="69" t="s">
        <v>47</v>
      </c>
      <c r="E235" s="69" t="s">
        <v>394</v>
      </c>
      <c r="F235" s="69" t="s">
        <v>49</v>
      </c>
      <c r="G235" s="69" t="s">
        <v>395</v>
      </c>
      <c r="H235" s="69" t="s">
        <v>822</v>
      </c>
      <c r="I235" s="69" t="s">
        <v>823</v>
      </c>
      <c r="J235" s="69" t="s">
        <v>53</v>
      </c>
      <c r="K235" s="69" t="s">
        <v>824</v>
      </c>
      <c r="L235" s="69" t="s">
        <v>625</v>
      </c>
      <c r="M235" s="69" t="s">
        <v>825</v>
      </c>
      <c r="N235" s="69" t="s">
        <v>1599</v>
      </c>
      <c r="O235" s="69" t="s">
        <v>58</v>
      </c>
      <c r="P235" s="69" t="s">
        <v>58</v>
      </c>
      <c r="Q235" s="69" t="s">
        <v>403</v>
      </c>
      <c r="R235" s="69" t="s">
        <v>234</v>
      </c>
      <c r="S235" s="69" t="s">
        <v>645</v>
      </c>
      <c r="T235" s="69" t="s">
        <v>75</v>
      </c>
      <c r="U235" s="69" t="s">
        <v>75</v>
      </c>
      <c r="V235" s="69" t="s">
        <v>75</v>
      </c>
      <c r="W235" s="69" t="s">
        <v>75</v>
      </c>
      <c r="X235" s="69" t="s">
        <v>75</v>
      </c>
      <c r="Y235" s="69" t="s">
        <v>68</v>
      </c>
      <c r="Z235" s="69" t="s">
        <v>405</v>
      </c>
      <c r="AA235" s="69" t="s">
        <v>406</v>
      </c>
      <c r="AB235" s="69" t="s">
        <v>102</v>
      </c>
      <c r="AC235" s="69" t="s">
        <v>68</v>
      </c>
      <c r="AF235" s="69" t="s">
        <v>72</v>
      </c>
      <c r="AG235" s="69" t="s">
        <v>235</v>
      </c>
      <c r="AH235" s="69" t="s">
        <v>74</v>
      </c>
      <c r="AI235" s="69" t="s">
        <v>75</v>
      </c>
      <c r="AJ235" s="69" t="s">
        <v>75</v>
      </c>
      <c r="AK235" s="69" t="s">
        <v>90</v>
      </c>
      <c r="AN235" s="69" t="s">
        <v>75</v>
      </c>
      <c r="AO235" s="69" t="s">
        <v>75</v>
      </c>
      <c r="AP235" s="69" t="s">
        <v>68</v>
      </c>
      <c r="AQ235" s="69" t="s">
        <v>75</v>
      </c>
      <c r="AR235" s="69" t="s">
        <v>105</v>
      </c>
    </row>
    <row r="236" spans="1:44" hidden="1" x14ac:dyDescent="0.15">
      <c r="A236" t="s">
        <v>46</v>
      </c>
      <c r="B236" t="s">
        <v>47</v>
      </c>
      <c r="C236" t="s">
        <v>48</v>
      </c>
      <c r="D236" t="s">
        <v>47</v>
      </c>
      <c r="E236" t="s">
        <v>394</v>
      </c>
      <c r="F236" t="s">
        <v>443</v>
      </c>
      <c r="G236" t="s">
        <v>395</v>
      </c>
      <c r="H236" t="s">
        <v>409</v>
      </c>
      <c r="I236" t="s">
        <v>604</v>
      </c>
      <c r="J236" t="s">
        <v>605</v>
      </c>
      <c r="K236" t="s">
        <v>606</v>
      </c>
      <c r="L236" t="s">
        <v>507</v>
      </c>
      <c r="M236" t="s">
        <v>607</v>
      </c>
      <c r="N236" t="s">
        <v>1600</v>
      </c>
      <c r="O236" t="s">
        <v>58</v>
      </c>
      <c r="P236" t="s">
        <v>58</v>
      </c>
      <c r="Q236" t="s">
        <v>403</v>
      </c>
      <c r="R236" t="s">
        <v>166</v>
      </c>
      <c r="S236" t="s">
        <v>1601</v>
      </c>
      <c r="T236" t="s">
        <v>1602</v>
      </c>
      <c r="U236" t="s">
        <v>1603</v>
      </c>
      <c r="V236" t="s">
        <v>1604</v>
      </c>
      <c r="W236" t="s">
        <v>1605</v>
      </c>
      <c r="X236" t="s">
        <v>1606</v>
      </c>
      <c r="Y236" t="s">
        <v>68</v>
      </c>
      <c r="Z236" t="s">
        <v>405</v>
      </c>
      <c r="AA236" t="s">
        <v>406</v>
      </c>
      <c r="AB236" t="s">
        <v>102</v>
      </c>
      <c r="AC236" s="74">
        <v>29654</v>
      </c>
      <c r="AF236" t="s">
        <v>72</v>
      </c>
      <c r="AG236" t="s">
        <v>73</v>
      </c>
      <c r="AH236" t="s">
        <v>74</v>
      </c>
      <c r="AI236" t="s">
        <v>75</v>
      </c>
      <c r="AJ236" t="s">
        <v>75</v>
      </c>
      <c r="AK236" t="s">
        <v>285</v>
      </c>
      <c r="AN236" t="s">
        <v>1607</v>
      </c>
      <c r="AO236" t="s">
        <v>1009</v>
      </c>
      <c r="AP236" t="s">
        <v>68</v>
      </c>
      <c r="AQ236" t="s">
        <v>75</v>
      </c>
      <c r="AR236" t="s">
        <v>105</v>
      </c>
    </row>
    <row r="237" spans="1:44" s="70" customFormat="1" hidden="1" x14ac:dyDescent="0.15">
      <c r="A237" s="69" t="s">
        <v>46</v>
      </c>
      <c r="B237" s="69" t="s">
        <v>47</v>
      </c>
      <c r="C237" s="69" t="s">
        <v>48</v>
      </c>
      <c r="D237" s="69" t="s">
        <v>47</v>
      </c>
      <c r="E237" s="69" t="s">
        <v>394</v>
      </c>
      <c r="F237" s="69" t="s">
        <v>49</v>
      </c>
      <c r="G237" s="69" t="s">
        <v>395</v>
      </c>
      <c r="H237" s="69" t="s">
        <v>396</v>
      </c>
      <c r="I237" s="69" t="s">
        <v>861</v>
      </c>
      <c r="J237" s="69" t="s">
        <v>862</v>
      </c>
      <c r="K237" s="69" t="s">
        <v>863</v>
      </c>
      <c r="L237" s="69" t="s">
        <v>625</v>
      </c>
      <c r="M237" s="69" t="s">
        <v>864</v>
      </c>
      <c r="N237" s="69" t="s">
        <v>1608</v>
      </c>
      <c r="O237" s="69" t="s">
        <v>58</v>
      </c>
      <c r="P237" s="69" t="s">
        <v>58</v>
      </c>
      <c r="Q237" s="69" t="s">
        <v>403</v>
      </c>
      <c r="R237" s="69" t="s">
        <v>234</v>
      </c>
      <c r="S237" s="69" t="s">
        <v>1609</v>
      </c>
      <c r="T237" s="69" t="s">
        <v>75</v>
      </c>
      <c r="U237" s="69" t="s">
        <v>75</v>
      </c>
      <c r="V237" s="69" t="s">
        <v>75</v>
      </c>
      <c r="W237" s="69" t="s">
        <v>75</v>
      </c>
      <c r="X237" s="69" t="s">
        <v>75</v>
      </c>
      <c r="Y237" s="69" t="s">
        <v>68</v>
      </c>
      <c r="Z237" s="69" t="s">
        <v>405</v>
      </c>
      <c r="AA237" s="69" t="s">
        <v>406</v>
      </c>
      <c r="AB237" s="69" t="s">
        <v>102</v>
      </c>
      <c r="AC237" s="69" t="s">
        <v>68</v>
      </c>
      <c r="AD237" s="69"/>
      <c r="AE237" s="69"/>
      <c r="AF237" s="69" t="s">
        <v>72</v>
      </c>
      <c r="AG237" s="69" t="s">
        <v>235</v>
      </c>
      <c r="AH237" s="69" t="s">
        <v>74</v>
      </c>
      <c r="AI237" s="69" t="s">
        <v>75</v>
      </c>
      <c r="AJ237" s="69" t="s">
        <v>75</v>
      </c>
      <c r="AK237" s="69" t="s">
        <v>90</v>
      </c>
      <c r="AL237" s="69"/>
      <c r="AM237" s="69"/>
      <c r="AN237" s="69" t="s">
        <v>75</v>
      </c>
      <c r="AO237" s="69" t="s">
        <v>75</v>
      </c>
      <c r="AP237" s="69" t="s">
        <v>68</v>
      </c>
      <c r="AQ237" s="69" t="s">
        <v>75</v>
      </c>
      <c r="AR237" s="69" t="s">
        <v>105</v>
      </c>
    </row>
    <row r="238" spans="1:44" hidden="1" x14ac:dyDescent="0.15">
      <c r="A238" t="s">
        <v>46</v>
      </c>
      <c r="B238" t="s">
        <v>47</v>
      </c>
      <c r="C238" t="s">
        <v>48</v>
      </c>
      <c r="D238" t="s">
        <v>47</v>
      </c>
      <c r="E238" t="s">
        <v>394</v>
      </c>
      <c r="F238" t="s">
        <v>443</v>
      </c>
      <c r="G238" t="s">
        <v>395</v>
      </c>
      <c r="H238" t="s">
        <v>409</v>
      </c>
      <c r="I238" t="s">
        <v>604</v>
      </c>
      <c r="J238" t="s">
        <v>605</v>
      </c>
      <c r="K238" t="s">
        <v>606</v>
      </c>
      <c r="L238" t="s">
        <v>507</v>
      </c>
      <c r="M238" t="s">
        <v>607</v>
      </c>
      <c r="N238" t="s">
        <v>1610</v>
      </c>
      <c r="O238" t="s">
        <v>58</v>
      </c>
      <c r="P238" t="s">
        <v>58</v>
      </c>
      <c r="Q238" t="s">
        <v>403</v>
      </c>
      <c r="R238" t="s">
        <v>166</v>
      </c>
      <c r="S238" t="s">
        <v>1611</v>
      </c>
      <c r="T238" t="s">
        <v>1612</v>
      </c>
      <c r="U238" t="s">
        <v>1613</v>
      </c>
      <c r="V238" t="s">
        <v>1614</v>
      </c>
      <c r="W238" t="s">
        <v>1615</v>
      </c>
      <c r="X238" t="s">
        <v>1616</v>
      </c>
      <c r="Y238" s="74">
        <v>40695</v>
      </c>
      <c r="Z238" t="s">
        <v>127</v>
      </c>
      <c r="AA238" t="s">
        <v>406</v>
      </c>
      <c r="AB238" t="s">
        <v>102</v>
      </c>
      <c r="AC238" s="74">
        <v>27564</v>
      </c>
      <c r="AF238" t="s">
        <v>72</v>
      </c>
      <c r="AG238" t="s">
        <v>73</v>
      </c>
      <c r="AH238" t="s">
        <v>74</v>
      </c>
      <c r="AI238" t="s">
        <v>75</v>
      </c>
      <c r="AJ238" t="s">
        <v>75</v>
      </c>
      <c r="AK238" t="s">
        <v>104</v>
      </c>
      <c r="AN238" t="s">
        <v>1617</v>
      </c>
      <c r="AO238" t="s">
        <v>1618</v>
      </c>
      <c r="AP238" t="s">
        <v>68</v>
      </c>
      <c r="AQ238" t="s">
        <v>75</v>
      </c>
      <c r="AR238" t="s">
        <v>105</v>
      </c>
    </row>
    <row r="239" spans="1:44" hidden="1" x14ac:dyDescent="0.15">
      <c r="A239" t="s">
        <v>46</v>
      </c>
      <c r="B239" t="s">
        <v>47</v>
      </c>
      <c r="C239" t="s">
        <v>48</v>
      </c>
      <c r="D239" t="s">
        <v>47</v>
      </c>
      <c r="E239" t="s">
        <v>394</v>
      </c>
      <c r="F239" t="s">
        <v>443</v>
      </c>
      <c r="G239" t="s">
        <v>395</v>
      </c>
      <c r="H239" t="s">
        <v>409</v>
      </c>
      <c r="I239" t="s">
        <v>604</v>
      </c>
      <c r="J239" t="s">
        <v>605</v>
      </c>
      <c r="K239" t="s">
        <v>606</v>
      </c>
      <c r="L239" t="s">
        <v>507</v>
      </c>
      <c r="M239" t="s">
        <v>607</v>
      </c>
      <c r="N239" t="s">
        <v>1619</v>
      </c>
      <c r="O239" t="s">
        <v>58</v>
      </c>
      <c r="P239" t="s">
        <v>58</v>
      </c>
      <c r="Q239" t="s">
        <v>403</v>
      </c>
      <c r="R239" t="s">
        <v>166</v>
      </c>
      <c r="S239" t="s">
        <v>1620</v>
      </c>
      <c r="T239" t="s">
        <v>1621</v>
      </c>
      <c r="U239" t="s">
        <v>1622</v>
      </c>
      <c r="V239" t="s">
        <v>1214</v>
      </c>
      <c r="W239" t="s">
        <v>1623</v>
      </c>
      <c r="X239" t="s">
        <v>1624</v>
      </c>
      <c r="Y239" s="74">
        <v>32300</v>
      </c>
      <c r="Z239" t="s">
        <v>127</v>
      </c>
      <c r="AA239" t="s">
        <v>406</v>
      </c>
      <c r="AB239" t="s">
        <v>102</v>
      </c>
      <c r="AC239" s="74">
        <v>22852</v>
      </c>
      <c r="AF239" t="s">
        <v>72</v>
      </c>
      <c r="AG239" t="s">
        <v>73</v>
      </c>
      <c r="AH239" t="s">
        <v>74</v>
      </c>
      <c r="AI239" t="s">
        <v>75</v>
      </c>
      <c r="AJ239" t="s">
        <v>75</v>
      </c>
      <c r="AK239" t="s">
        <v>90</v>
      </c>
      <c r="AN239" t="s">
        <v>53</v>
      </c>
      <c r="AO239" t="s">
        <v>53</v>
      </c>
      <c r="AP239" t="s">
        <v>68</v>
      </c>
      <c r="AQ239" t="s">
        <v>75</v>
      </c>
      <c r="AR239" t="s">
        <v>105</v>
      </c>
    </row>
    <row r="240" spans="1:44" s="69" customFormat="1" hidden="1" x14ac:dyDescent="0.15">
      <c r="A240" s="70" t="s">
        <v>46</v>
      </c>
      <c r="B240" s="70" t="s">
        <v>47</v>
      </c>
      <c r="C240" s="70" t="s">
        <v>48</v>
      </c>
      <c r="D240" s="70" t="s">
        <v>47</v>
      </c>
      <c r="E240" s="70" t="s">
        <v>394</v>
      </c>
      <c r="F240" s="70" t="s">
        <v>49</v>
      </c>
      <c r="G240" s="70" t="s">
        <v>395</v>
      </c>
      <c r="H240" s="70" t="s">
        <v>396</v>
      </c>
      <c r="I240" s="70" t="s">
        <v>898</v>
      </c>
      <c r="J240" s="70" t="s">
        <v>899</v>
      </c>
      <c r="K240" s="70" t="s">
        <v>900</v>
      </c>
      <c r="L240" s="70" t="s">
        <v>625</v>
      </c>
      <c r="M240" s="70" t="s">
        <v>901</v>
      </c>
      <c r="N240" s="70" t="s">
        <v>1625</v>
      </c>
      <c r="O240" s="70" t="s">
        <v>58</v>
      </c>
      <c r="P240" s="70" t="s">
        <v>58</v>
      </c>
      <c r="Q240" s="70" t="s">
        <v>403</v>
      </c>
      <c r="R240" s="70" t="s">
        <v>234</v>
      </c>
      <c r="S240" s="70" t="s">
        <v>1626</v>
      </c>
      <c r="T240" s="70" t="s">
        <v>75</v>
      </c>
      <c r="U240" s="70" t="s">
        <v>75</v>
      </c>
      <c r="V240" s="70" t="s">
        <v>75</v>
      </c>
      <c r="W240" s="70" t="s">
        <v>75</v>
      </c>
      <c r="X240" s="70" t="s">
        <v>75</v>
      </c>
      <c r="Y240" s="70" t="s">
        <v>68</v>
      </c>
      <c r="Z240" s="70" t="s">
        <v>405</v>
      </c>
      <c r="AA240" s="70" t="s">
        <v>406</v>
      </c>
      <c r="AB240" s="70" t="s">
        <v>102</v>
      </c>
      <c r="AC240" s="70" t="s">
        <v>68</v>
      </c>
      <c r="AD240" s="70"/>
      <c r="AE240" s="70"/>
      <c r="AF240" s="70" t="s">
        <v>72</v>
      </c>
      <c r="AG240" s="70" t="s">
        <v>235</v>
      </c>
      <c r="AH240" s="70" t="s">
        <v>74</v>
      </c>
      <c r="AI240" s="70" t="s">
        <v>75</v>
      </c>
      <c r="AJ240" s="70" t="s">
        <v>75</v>
      </c>
      <c r="AK240" s="70" t="s">
        <v>90</v>
      </c>
      <c r="AL240" s="70"/>
      <c r="AM240" s="70"/>
      <c r="AN240" s="70" t="s">
        <v>75</v>
      </c>
      <c r="AO240" s="70" t="s">
        <v>75</v>
      </c>
      <c r="AP240" s="70" t="s">
        <v>68</v>
      </c>
      <c r="AQ240" s="70" t="s">
        <v>75</v>
      </c>
      <c r="AR240" s="70" t="s">
        <v>105</v>
      </c>
    </row>
    <row r="241" spans="1:44" hidden="1" x14ac:dyDescent="0.15">
      <c r="A241" t="s">
        <v>46</v>
      </c>
      <c r="B241" t="s">
        <v>47</v>
      </c>
      <c r="C241" t="s">
        <v>48</v>
      </c>
      <c r="D241" t="s">
        <v>47</v>
      </c>
      <c r="E241" t="s">
        <v>394</v>
      </c>
      <c r="F241" t="s">
        <v>443</v>
      </c>
      <c r="G241" t="s">
        <v>395</v>
      </c>
      <c r="H241" t="s">
        <v>409</v>
      </c>
      <c r="I241" t="s">
        <v>604</v>
      </c>
      <c r="J241" t="s">
        <v>605</v>
      </c>
      <c r="K241" t="s">
        <v>606</v>
      </c>
      <c r="L241" t="s">
        <v>507</v>
      </c>
      <c r="M241" t="s">
        <v>607</v>
      </c>
      <c r="N241" t="s">
        <v>1627</v>
      </c>
      <c r="O241" t="s">
        <v>163</v>
      </c>
      <c r="P241" t="s">
        <v>375</v>
      </c>
      <c r="Q241" t="s">
        <v>376</v>
      </c>
      <c r="R241" t="s">
        <v>166</v>
      </c>
      <c r="S241" t="s">
        <v>53</v>
      </c>
      <c r="T241" t="s">
        <v>1628</v>
      </c>
      <c r="U241" t="s">
        <v>1629</v>
      </c>
      <c r="V241" t="s">
        <v>1630</v>
      </c>
      <c r="W241" t="s">
        <v>1631</v>
      </c>
      <c r="X241" t="s">
        <v>1632</v>
      </c>
      <c r="Y241" s="74">
        <v>32120</v>
      </c>
      <c r="Z241" t="s">
        <v>1633</v>
      </c>
      <c r="AA241" t="s">
        <v>70</v>
      </c>
      <c r="AB241" t="s">
        <v>102</v>
      </c>
      <c r="AC241" s="74">
        <v>20877</v>
      </c>
      <c r="AF241" t="s">
        <v>72</v>
      </c>
      <c r="AG241" t="s">
        <v>174</v>
      </c>
      <c r="AH241" t="s">
        <v>74</v>
      </c>
      <c r="AI241" t="s">
        <v>75</v>
      </c>
      <c r="AJ241" t="s">
        <v>75</v>
      </c>
      <c r="AK241" t="s">
        <v>90</v>
      </c>
      <c r="AN241" t="s">
        <v>53</v>
      </c>
      <c r="AO241" t="s">
        <v>53</v>
      </c>
      <c r="AP241" t="s">
        <v>68</v>
      </c>
      <c r="AQ241" t="s">
        <v>75</v>
      </c>
      <c r="AR241" t="s">
        <v>105</v>
      </c>
    </row>
    <row r="242" spans="1:44" s="69" customFormat="1" hidden="1" x14ac:dyDescent="0.15">
      <c r="A242" s="69" t="s">
        <v>46</v>
      </c>
      <c r="B242" s="69" t="s">
        <v>47</v>
      </c>
      <c r="C242" s="69" t="s">
        <v>48</v>
      </c>
      <c r="D242" s="69" t="s">
        <v>47</v>
      </c>
      <c r="E242" s="69" t="s">
        <v>394</v>
      </c>
      <c r="F242" s="69" t="s">
        <v>49</v>
      </c>
      <c r="G242" s="69" t="s">
        <v>395</v>
      </c>
      <c r="H242" s="69" t="s">
        <v>396</v>
      </c>
      <c r="I242" s="69" t="s">
        <v>898</v>
      </c>
      <c r="J242" s="69" t="s">
        <v>899</v>
      </c>
      <c r="K242" s="69" t="s">
        <v>900</v>
      </c>
      <c r="L242" s="69" t="s">
        <v>625</v>
      </c>
      <c r="M242" s="69" t="s">
        <v>901</v>
      </c>
      <c r="N242" s="69" t="s">
        <v>1634</v>
      </c>
      <c r="O242" s="69" t="s">
        <v>58</v>
      </c>
      <c r="P242" s="69" t="s">
        <v>58</v>
      </c>
      <c r="Q242" s="69" t="s">
        <v>403</v>
      </c>
      <c r="R242" s="69" t="s">
        <v>234</v>
      </c>
      <c r="S242" s="69" t="s">
        <v>1635</v>
      </c>
      <c r="T242" s="69" t="s">
        <v>75</v>
      </c>
      <c r="U242" s="69" t="s">
        <v>75</v>
      </c>
      <c r="V242" s="69" t="s">
        <v>75</v>
      </c>
      <c r="W242" s="69" t="s">
        <v>75</v>
      </c>
      <c r="X242" s="69" t="s">
        <v>75</v>
      </c>
      <c r="Y242" s="69" t="s">
        <v>68</v>
      </c>
      <c r="Z242" s="69" t="s">
        <v>405</v>
      </c>
      <c r="AA242" s="69" t="s">
        <v>406</v>
      </c>
      <c r="AB242" s="69" t="s">
        <v>102</v>
      </c>
      <c r="AC242" s="69" t="s">
        <v>68</v>
      </c>
      <c r="AF242" s="69" t="s">
        <v>72</v>
      </c>
      <c r="AG242" s="69" t="s">
        <v>235</v>
      </c>
      <c r="AH242" s="69" t="s">
        <v>74</v>
      </c>
      <c r="AI242" s="69" t="s">
        <v>75</v>
      </c>
      <c r="AJ242" s="69" t="s">
        <v>75</v>
      </c>
      <c r="AK242" s="69" t="s">
        <v>90</v>
      </c>
      <c r="AN242" s="69" t="s">
        <v>75</v>
      </c>
      <c r="AO242" s="69" t="s">
        <v>75</v>
      </c>
      <c r="AP242" s="69" t="s">
        <v>68</v>
      </c>
      <c r="AQ242" s="69" t="s">
        <v>75</v>
      </c>
      <c r="AR242" s="69" t="s">
        <v>105</v>
      </c>
    </row>
    <row r="243" spans="1:44" hidden="1" x14ac:dyDescent="0.15">
      <c r="A243" t="s">
        <v>46</v>
      </c>
      <c r="B243" t="s">
        <v>47</v>
      </c>
      <c r="C243" t="s">
        <v>48</v>
      </c>
      <c r="D243" t="s">
        <v>47</v>
      </c>
      <c r="E243" t="s">
        <v>394</v>
      </c>
      <c r="F243" t="s">
        <v>443</v>
      </c>
      <c r="G243" t="s">
        <v>395</v>
      </c>
      <c r="H243" t="s">
        <v>409</v>
      </c>
      <c r="I243" t="s">
        <v>1636</v>
      </c>
      <c r="J243" t="s">
        <v>1637</v>
      </c>
      <c r="K243" t="s">
        <v>1638</v>
      </c>
      <c r="L243" t="s">
        <v>507</v>
      </c>
      <c r="M243" t="s">
        <v>1639</v>
      </c>
      <c r="N243" t="s">
        <v>1640</v>
      </c>
      <c r="O243" t="s">
        <v>58</v>
      </c>
      <c r="P243" t="s">
        <v>58</v>
      </c>
      <c r="Q243" t="s">
        <v>530</v>
      </c>
      <c r="R243" t="s">
        <v>166</v>
      </c>
      <c r="S243" t="s">
        <v>531</v>
      </c>
      <c r="T243" t="s">
        <v>1641</v>
      </c>
      <c r="U243" t="s">
        <v>1642</v>
      </c>
      <c r="V243" t="s">
        <v>1643</v>
      </c>
      <c r="W243" t="s">
        <v>1644</v>
      </c>
      <c r="X243" t="s">
        <v>1645</v>
      </c>
      <c r="Y243" s="74">
        <v>43524</v>
      </c>
      <c r="Z243" t="s">
        <v>405</v>
      </c>
      <c r="AA243" t="s">
        <v>406</v>
      </c>
      <c r="AB243" t="s">
        <v>102</v>
      </c>
      <c r="AC243" s="74">
        <v>28388</v>
      </c>
      <c r="AF243" t="s">
        <v>72</v>
      </c>
      <c r="AG243" t="s">
        <v>73</v>
      </c>
      <c r="AH243" t="s">
        <v>74</v>
      </c>
      <c r="AI243" t="s">
        <v>75</v>
      </c>
      <c r="AJ243" t="s">
        <v>75</v>
      </c>
      <c r="AK243" t="s">
        <v>90</v>
      </c>
      <c r="AN243" t="s">
        <v>75</v>
      </c>
      <c r="AO243" t="s">
        <v>75</v>
      </c>
      <c r="AP243" t="s">
        <v>68</v>
      </c>
      <c r="AQ243" t="s">
        <v>75</v>
      </c>
      <c r="AR243" t="s">
        <v>75</v>
      </c>
    </row>
    <row r="244" spans="1:44" hidden="1" x14ac:dyDescent="0.15">
      <c r="A244" t="s">
        <v>46</v>
      </c>
      <c r="B244" t="s">
        <v>47</v>
      </c>
      <c r="C244" t="s">
        <v>48</v>
      </c>
      <c r="D244" t="s">
        <v>47</v>
      </c>
      <c r="E244" t="s">
        <v>394</v>
      </c>
      <c r="F244" t="s">
        <v>443</v>
      </c>
      <c r="G244" t="s">
        <v>395</v>
      </c>
      <c r="H244" t="s">
        <v>409</v>
      </c>
      <c r="I244" t="s">
        <v>1636</v>
      </c>
      <c r="J244" t="s">
        <v>1637</v>
      </c>
      <c r="K244" t="s">
        <v>1638</v>
      </c>
      <c r="L244" t="s">
        <v>507</v>
      </c>
      <c r="M244" t="s">
        <v>1639</v>
      </c>
      <c r="N244" t="s">
        <v>1646</v>
      </c>
      <c r="O244" t="s">
        <v>58</v>
      </c>
      <c r="P244" t="s">
        <v>58</v>
      </c>
      <c r="Q244" t="s">
        <v>403</v>
      </c>
      <c r="R244" t="s">
        <v>166</v>
      </c>
      <c r="S244" t="s">
        <v>1647</v>
      </c>
      <c r="T244" t="s">
        <v>1648</v>
      </c>
      <c r="U244" t="s">
        <v>1649</v>
      </c>
      <c r="V244" t="s">
        <v>501</v>
      </c>
      <c r="W244" t="s">
        <v>1650</v>
      </c>
      <c r="X244" t="s">
        <v>1651</v>
      </c>
      <c r="Y244" s="74">
        <v>30084</v>
      </c>
      <c r="Z244" t="s">
        <v>127</v>
      </c>
      <c r="AA244" t="s">
        <v>406</v>
      </c>
      <c r="AB244" t="s">
        <v>102</v>
      </c>
      <c r="AC244" s="74">
        <v>22124</v>
      </c>
      <c r="AF244" t="s">
        <v>72</v>
      </c>
      <c r="AG244" t="s">
        <v>73</v>
      </c>
      <c r="AH244" t="s">
        <v>74</v>
      </c>
      <c r="AI244" t="s">
        <v>75</v>
      </c>
      <c r="AJ244" t="s">
        <v>75</v>
      </c>
      <c r="AK244" t="s">
        <v>90</v>
      </c>
      <c r="AN244" t="s">
        <v>53</v>
      </c>
      <c r="AO244" t="s">
        <v>1652</v>
      </c>
      <c r="AP244" t="s">
        <v>68</v>
      </c>
      <c r="AQ244" t="s">
        <v>75</v>
      </c>
      <c r="AR244" t="s">
        <v>105</v>
      </c>
    </row>
    <row r="245" spans="1:44" s="70" customFormat="1" hidden="1" x14ac:dyDescent="0.15">
      <c r="A245" s="69" t="s">
        <v>46</v>
      </c>
      <c r="B245" s="69" t="s">
        <v>47</v>
      </c>
      <c r="C245" s="69" t="s">
        <v>48</v>
      </c>
      <c r="D245" s="69" t="s">
        <v>47</v>
      </c>
      <c r="E245" s="69" t="s">
        <v>503</v>
      </c>
      <c r="F245" s="69" t="s">
        <v>408</v>
      </c>
      <c r="G245" s="69" t="s">
        <v>395</v>
      </c>
      <c r="H245" s="69" t="s">
        <v>409</v>
      </c>
      <c r="I245" s="69" t="s">
        <v>504</v>
      </c>
      <c r="J245" s="69" t="s">
        <v>505</v>
      </c>
      <c r="K245" s="69" t="s">
        <v>506</v>
      </c>
      <c r="L245" s="69" t="s">
        <v>507</v>
      </c>
      <c r="M245" s="69" t="s">
        <v>508</v>
      </c>
      <c r="N245" s="69" t="s">
        <v>1653</v>
      </c>
      <c r="O245" s="69" t="s">
        <v>58</v>
      </c>
      <c r="P245" s="69" t="s">
        <v>58</v>
      </c>
      <c r="Q245" s="69" t="s">
        <v>403</v>
      </c>
      <c r="R245" s="69" t="s">
        <v>234</v>
      </c>
      <c r="S245" s="69" t="s">
        <v>1654</v>
      </c>
      <c r="T245" s="69" t="s">
        <v>75</v>
      </c>
      <c r="U245" s="69" t="s">
        <v>75</v>
      </c>
      <c r="V245" s="69" t="s">
        <v>75</v>
      </c>
      <c r="W245" s="69" t="s">
        <v>75</v>
      </c>
      <c r="X245" s="69" t="s">
        <v>75</v>
      </c>
      <c r="Y245" s="69" t="s">
        <v>68</v>
      </c>
      <c r="Z245" s="69" t="s">
        <v>405</v>
      </c>
      <c r="AA245" s="69" t="s">
        <v>406</v>
      </c>
      <c r="AB245" s="69" t="s">
        <v>102</v>
      </c>
      <c r="AC245" s="69" t="s">
        <v>68</v>
      </c>
      <c r="AD245" s="69"/>
      <c r="AE245" s="69"/>
      <c r="AF245" s="69" t="s">
        <v>72</v>
      </c>
      <c r="AG245" s="69" t="s">
        <v>235</v>
      </c>
      <c r="AH245" s="69" t="s">
        <v>74</v>
      </c>
      <c r="AI245" s="69" t="s">
        <v>75</v>
      </c>
      <c r="AJ245" s="69" t="s">
        <v>75</v>
      </c>
      <c r="AK245" s="69" t="s">
        <v>90</v>
      </c>
      <c r="AL245" s="69"/>
      <c r="AM245" s="69"/>
      <c r="AN245" s="69" t="s">
        <v>75</v>
      </c>
      <c r="AO245" s="69" t="s">
        <v>75</v>
      </c>
      <c r="AP245" s="69" t="s">
        <v>68</v>
      </c>
      <c r="AQ245" s="69" t="s">
        <v>75</v>
      </c>
      <c r="AR245" s="69" t="s">
        <v>105</v>
      </c>
    </row>
    <row r="246" spans="1:44" hidden="1" x14ac:dyDescent="0.15">
      <c r="A246" t="s">
        <v>46</v>
      </c>
      <c r="B246" t="s">
        <v>47</v>
      </c>
      <c r="C246" t="s">
        <v>48</v>
      </c>
      <c r="D246" t="s">
        <v>47</v>
      </c>
      <c r="E246" t="s">
        <v>394</v>
      </c>
      <c r="F246" t="s">
        <v>443</v>
      </c>
      <c r="G246" t="s">
        <v>395</v>
      </c>
      <c r="H246" t="s">
        <v>409</v>
      </c>
      <c r="I246" t="s">
        <v>1636</v>
      </c>
      <c r="J246" t="s">
        <v>1637</v>
      </c>
      <c r="K246" t="s">
        <v>1638</v>
      </c>
      <c r="L246" t="s">
        <v>507</v>
      </c>
      <c r="M246" t="s">
        <v>1639</v>
      </c>
      <c r="N246" t="s">
        <v>1655</v>
      </c>
      <c r="O246" t="s">
        <v>58</v>
      </c>
      <c r="P246" t="s">
        <v>58</v>
      </c>
      <c r="Q246" t="s">
        <v>403</v>
      </c>
      <c r="R246" t="s">
        <v>166</v>
      </c>
      <c r="S246" t="s">
        <v>1656</v>
      </c>
      <c r="T246" t="s">
        <v>1657</v>
      </c>
      <c r="U246" t="s">
        <v>1658</v>
      </c>
      <c r="V246" t="s">
        <v>1659</v>
      </c>
      <c r="W246" t="s">
        <v>1476</v>
      </c>
      <c r="X246" t="s">
        <v>1660</v>
      </c>
      <c r="Y246" t="s">
        <v>68</v>
      </c>
      <c r="Z246" t="s">
        <v>405</v>
      </c>
      <c r="AA246" t="s">
        <v>406</v>
      </c>
      <c r="AB246" t="s">
        <v>102</v>
      </c>
      <c r="AC246" s="74">
        <v>29693</v>
      </c>
      <c r="AF246" t="s">
        <v>72</v>
      </c>
      <c r="AG246" t="s">
        <v>73</v>
      </c>
      <c r="AH246" t="s">
        <v>74</v>
      </c>
      <c r="AI246" t="s">
        <v>75</v>
      </c>
      <c r="AJ246" t="s">
        <v>75</v>
      </c>
      <c r="AK246" t="s">
        <v>104</v>
      </c>
      <c r="AN246" t="s">
        <v>1661</v>
      </c>
      <c r="AO246" t="s">
        <v>1662</v>
      </c>
      <c r="AP246" t="s">
        <v>68</v>
      </c>
      <c r="AQ246" t="s">
        <v>75</v>
      </c>
      <c r="AR246" t="s">
        <v>105</v>
      </c>
    </row>
    <row r="247" spans="1:44" hidden="1" x14ac:dyDescent="0.15">
      <c r="A247" t="s">
        <v>46</v>
      </c>
      <c r="B247" t="s">
        <v>47</v>
      </c>
      <c r="C247" t="s">
        <v>48</v>
      </c>
      <c r="D247" t="s">
        <v>47</v>
      </c>
      <c r="E247" t="s">
        <v>394</v>
      </c>
      <c r="F247" t="s">
        <v>443</v>
      </c>
      <c r="G247" t="s">
        <v>395</v>
      </c>
      <c r="H247" t="s">
        <v>409</v>
      </c>
      <c r="I247" t="s">
        <v>1636</v>
      </c>
      <c r="J247" t="s">
        <v>1637</v>
      </c>
      <c r="K247" t="s">
        <v>1638</v>
      </c>
      <c r="L247" t="s">
        <v>507</v>
      </c>
      <c r="M247" t="s">
        <v>1639</v>
      </c>
      <c r="N247" t="s">
        <v>1663</v>
      </c>
      <c r="O247" t="s">
        <v>58</v>
      </c>
      <c r="P247" t="s">
        <v>58</v>
      </c>
      <c r="Q247" t="s">
        <v>434</v>
      </c>
      <c r="R247" t="s">
        <v>166</v>
      </c>
      <c r="S247" t="s">
        <v>1664</v>
      </c>
      <c r="T247" t="s">
        <v>1665</v>
      </c>
      <c r="U247" t="s">
        <v>1666</v>
      </c>
      <c r="V247" t="s">
        <v>1246</v>
      </c>
      <c r="W247" t="s">
        <v>658</v>
      </c>
      <c r="X247" t="s">
        <v>1667</v>
      </c>
      <c r="Y247" s="74">
        <v>37347</v>
      </c>
      <c r="Z247" t="s">
        <v>88</v>
      </c>
      <c r="AA247" t="s">
        <v>406</v>
      </c>
      <c r="AB247" t="s">
        <v>102</v>
      </c>
      <c r="AC247" s="74">
        <v>25752</v>
      </c>
      <c r="AD247" s="74">
        <v>44197</v>
      </c>
      <c r="AE247" s="74">
        <v>44561</v>
      </c>
      <c r="AF247" t="s">
        <v>72</v>
      </c>
      <c r="AG247" t="s">
        <v>73</v>
      </c>
      <c r="AH247" t="s">
        <v>74</v>
      </c>
      <c r="AI247" t="s">
        <v>75</v>
      </c>
      <c r="AJ247" t="s">
        <v>75</v>
      </c>
      <c r="AK247" t="s">
        <v>285</v>
      </c>
      <c r="AN247" t="s">
        <v>1668</v>
      </c>
      <c r="AO247" t="s">
        <v>1218</v>
      </c>
      <c r="AP247" t="s">
        <v>68</v>
      </c>
      <c r="AQ247" t="s">
        <v>75</v>
      </c>
      <c r="AR247" t="s">
        <v>105</v>
      </c>
    </row>
    <row r="248" spans="1:44" hidden="1" x14ac:dyDescent="0.15">
      <c r="A248" t="s">
        <v>46</v>
      </c>
      <c r="B248" t="s">
        <v>47</v>
      </c>
      <c r="C248" t="s">
        <v>48</v>
      </c>
      <c r="D248" t="s">
        <v>47</v>
      </c>
      <c r="E248" t="s">
        <v>394</v>
      </c>
      <c r="F248" t="s">
        <v>443</v>
      </c>
      <c r="G248" t="s">
        <v>395</v>
      </c>
      <c r="H248" t="s">
        <v>409</v>
      </c>
      <c r="I248" t="s">
        <v>1636</v>
      </c>
      <c r="J248" t="s">
        <v>1637</v>
      </c>
      <c r="K248" t="s">
        <v>1638</v>
      </c>
      <c r="L248" t="s">
        <v>507</v>
      </c>
      <c r="M248" t="s">
        <v>1639</v>
      </c>
      <c r="N248" t="s">
        <v>1669</v>
      </c>
      <c r="O248" t="s">
        <v>163</v>
      </c>
      <c r="P248" t="s">
        <v>375</v>
      </c>
      <c r="Q248" t="s">
        <v>376</v>
      </c>
      <c r="R248" t="s">
        <v>166</v>
      </c>
      <c r="S248" t="s">
        <v>1670</v>
      </c>
      <c r="T248" t="s">
        <v>1671</v>
      </c>
      <c r="U248" t="s">
        <v>1672</v>
      </c>
      <c r="V248" t="s">
        <v>473</v>
      </c>
      <c r="W248" t="s">
        <v>1673</v>
      </c>
      <c r="X248" t="s">
        <v>1674</v>
      </c>
      <c r="Y248" s="74">
        <v>40774</v>
      </c>
      <c r="Z248" t="s">
        <v>381</v>
      </c>
      <c r="AA248" t="s">
        <v>70</v>
      </c>
      <c r="AB248" t="s">
        <v>102</v>
      </c>
      <c r="AC248" s="74">
        <v>29402</v>
      </c>
      <c r="AF248" t="s">
        <v>72</v>
      </c>
      <c r="AG248" t="s">
        <v>174</v>
      </c>
      <c r="AH248" t="s">
        <v>74</v>
      </c>
      <c r="AI248" t="s">
        <v>75</v>
      </c>
      <c r="AJ248" t="s">
        <v>75</v>
      </c>
      <c r="AK248" t="s">
        <v>382</v>
      </c>
      <c r="AN248" t="s">
        <v>1675</v>
      </c>
      <c r="AO248" t="s">
        <v>384</v>
      </c>
      <c r="AP248" t="s">
        <v>68</v>
      </c>
      <c r="AQ248" t="s">
        <v>75</v>
      </c>
      <c r="AR248" t="s">
        <v>105</v>
      </c>
    </row>
    <row r="249" spans="1:44" hidden="1" x14ac:dyDescent="0.15">
      <c r="A249" t="s">
        <v>46</v>
      </c>
      <c r="B249" t="s">
        <v>47</v>
      </c>
      <c r="C249" t="s">
        <v>48</v>
      </c>
      <c r="D249" t="s">
        <v>47</v>
      </c>
      <c r="E249" t="s">
        <v>394</v>
      </c>
      <c r="F249" t="s">
        <v>443</v>
      </c>
      <c r="G249" t="s">
        <v>395</v>
      </c>
      <c r="H249" t="s">
        <v>409</v>
      </c>
      <c r="I249" t="s">
        <v>1636</v>
      </c>
      <c r="J249" t="s">
        <v>1637</v>
      </c>
      <c r="K249" t="s">
        <v>1638</v>
      </c>
      <c r="L249" t="s">
        <v>507</v>
      </c>
      <c r="M249" t="s">
        <v>1639</v>
      </c>
      <c r="N249" t="s">
        <v>1676</v>
      </c>
      <c r="O249" t="s">
        <v>163</v>
      </c>
      <c r="P249" t="s">
        <v>375</v>
      </c>
      <c r="Q249" t="s">
        <v>376</v>
      </c>
      <c r="R249" t="s">
        <v>222</v>
      </c>
      <c r="S249" t="s">
        <v>1677</v>
      </c>
      <c r="T249" t="s">
        <v>1678</v>
      </c>
      <c r="U249" t="s">
        <v>1679</v>
      </c>
      <c r="V249" t="s">
        <v>694</v>
      </c>
      <c r="W249" t="s">
        <v>148</v>
      </c>
      <c r="X249" t="s">
        <v>1680</v>
      </c>
      <c r="Y249" t="s">
        <v>68</v>
      </c>
      <c r="Z249" t="s">
        <v>381</v>
      </c>
      <c r="AA249" t="s">
        <v>70</v>
      </c>
      <c r="AB249" t="s">
        <v>102</v>
      </c>
      <c r="AC249" s="74">
        <v>30924</v>
      </c>
      <c r="AD249" s="74">
        <v>44197</v>
      </c>
      <c r="AE249" s="74">
        <v>44561</v>
      </c>
      <c r="AF249" t="s">
        <v>72</v>
      </c>
      <c r="AG249" t="s">
        <v>174</v>
      </c>
      <c r="AH249" t="s">
        <v>74</v>
      </c>
      <c r="AI249" t="s">
        <v>75</v>
      </c>
      <c r="AJ249" t="s">
        <v>75</v>
      </c>
      <c r="AK249" t="s">
        <v>104</v>
      </c>
      <c r="AL249" t="s">
        <v>848</v>
      </c>
      <c r="AM249" t="s">
        <v>1681</v>
      </c>
      <c r="AN249" t="s">
        <v>1682</v>
      </c>
      <c r="AO249" t="s">
        <v>1683</v>
      </c>
      <c r="AP249" s="74">
        <v>44195</v>
      </c>
      <c r="AQ249" t="s">
        <v>1684</v>
      </c>
      <c r="AR249" t="s">
        <v>1685</v>
      </c>
    </row>
    <row r="250" spans="1:44" hidden="1" x14ac:dyDescent="0.15">
      <c r="A250" t="s">
        <v>46</v>
      </c>
      <c r="B250" t="s">
        <v>47</v>
      </c>
      <c r="C250" t="s">
        <v>48</v>
      </c>
      <c r="D250" t="s">
        <v>1686</v>
      </c>
      <c r="E250" t="s">
        <v>1686</v>
      </c>
      <c r="F250" t="s">
        <v>408</v>
      </c>
      <c r="G250" t="s">
        <v>395</v>
      </c>
      <c r="H250" t="s">
        <v>409</v>
      </c>
      <c r="I250" t="s">
        <v>1687</v>
      </c>
      <c r="J250" t="s">
        <v>582</v>
      </c>
      <c r="K250" t="s">
        <v>1688</v>
      </c>
      <c r="L250" t="s">
        <v>507</v>
      </c>
      <c r="M250" t="s">
        <v>584</v>
      </c>
      <c r="N250" t="s">
        <v>1689</v>
      </c>
      <c r="O250" t="s">
        <v>58</v>
      </c>
      <c r="P250" t="s">
        <v>58</v>
      </c>
      <c r="Q250" t="s">
        <v>403</v>
      </c>
      <c r="R250" t="s">
        <v>166</v>
      </c>
      <c r="S250" t="s">
        <v>1690</v>
      </c>
      <c r="T250" t="s">
        <v>1691</v>
      </c>
      <c r="U250" t="s">
        <v>1692</v>
      </c>
      <c r="V250" t="s">
        <v>148</v>
      </c>
      <c r="W250" t="s">
        <v>1428</v>
      </c>
      <c r="X250" t="s">
        <v>1693</v>
      </c>
      <c r="Y250" s="74">
        <v>32843</v>
      </c>
      <c r="Z250" t="s">
        <v>405</v>
      </c>
      <c r="AA250" t="s">
        <v>406</v>
      </c>
      <c r="AB250" t="s">
        <v>102</v>
      </c>
      <c r="AC250" s="74">
        <v>21851</v>
      </c>
      <c r="AF250" t="s">
        <v>72</v>
      </c>
      <c r="AG250" t="s">
        <v>73</v>
      </c>
      <c r="AH250" t="s">
        <v>74</v>
      </c>
      <c r="AI250" t="s">
        <v>75</v>
      </c>
      <c r="AJ250" t="s">
        <v>75</v>
      </c>
      <c r="AK250" t="s">
        <v>90</v>
      </c>
      <c r="AN250" t="s">
        <v>53</v>
      </c>
      <c r="AO250" t="s">
        <v>53</v>
      </c>
      <c r="AP250" t="s">
        <v>68</v>
      </c>
      <c r="AQ250" t="s">
        <v>75</v>
      </c>
      <c r="AR250" t="s">
        <v>105</v>
      </c>
    </row>
    <row r="251" spans="1:44" hidden="1" x14ac:dyDescent="0.15">
      <c r="A251" t="s">
        <v>46</v>
      </c>
      <c r="B251" t="s">
        <v>47</v>
      </c>
      <c r="C251" t="s">
        <v>48</v>
      </c>
      <c r="D251" t="s">
        <v>1686</v>
      </c>
      <c r="E251" t="s">
        <v>1686</v>
      </c>
      <c r="F251" t="s">
        <v>408</v>
      </c>
      <c r="G251" t="s">
        <v>395</v>
      </c>
      <c r="H251" t="s">
        <v>409</v>
      </c>
      <c r="I251" t="s">
        <v>1687</v>
      </c>
      <c r="J251" t="s">
        <v>582</v>
      </c>
      <c r="K251" t="s">
        <v>1688</v>
      </c>
      <c r="L251" t="s">
        <v>507</v>
      </c>
      <c r="M251" t="s">
        <v>584</v>
      </c>
      <c r="N251" t="s">
        <v>1694</v>
      </c>
      <c r="O251" t="s">
        <v>58</v>
      </c>
      <c r="P251" t="s">
        <v>58</v>
      </c>
      <c r="Q251" t="s">
        <v>403</v>
      </c>
      <c r="R251" t="s">
        <v>166</v>
      </c>
      <c r="S251" t="s">
        <v>1512</v>
      </c>
      <c r="T251" t="s">
        <v>1695</v>
      </c>
      <c r="U251" t="s">
        <v>1696</v>
      </c>
      <c r="V251" t="s">
        <v>1697</v>
      </c>
      <c r="W251" t="s">
        <v>1698</v>
      </c>
      <c r="X251" t="s">
        <v>1699</v>
      </c>
      <c r="Y251" s="74">
        <v>36982</v>
      </c>
      <c r="Z251" t="s">
        <v>405</v>
      </c>
      <c r="AA251" t="s">
        <v>406</v>
      </c>
      <c r="AB251" t="s">
        <v>102</v>
      </c>
      <c r="AC251" s="74">
        <v>23492</v>
      </c>
      <c r="AF251" t="s">
        <v>72</v>
      </c>
      <c r="AG251" t="s">
        <v>73</v>
      </c>
      <c r="AH251" t="s">
        <v>74</v>
      </c>
      <c r="AI251" t="s">
        <v>75</v>
      </c>
      <c r="AJ251" t="s">
        <v>75</v>
      </c>
      <c r="AK251" t="s">
        <v>90</v>
      </c>
      <c r="AN251" t="s">
        <v>53</v>
      </c>
      <c r="AO251" t="s">
        <v>53</v>
      </c>
      <c r="AP251" t="s">
        <v>68</v>
      </c>
      <c r="AQ251" t="s">
        <v>75</v>
      </c>
      <c r="AR251" t="s">
        <v>105</v>
      </c>
    </row>
    <row r="252" spans="1:44" s="69" customFormat="1" hidden="1" x14ac:dyDescent="0.15">
      <c r="A252" s="69" t="s">
        <v>46</v>
      </c>
      <c r="B252" s="69" t="s">
        <v>47</v>
      </c>
      <c r="C252" s="69" t="s">
        <v>48</v>
      </c>
      <c r="D252" s="69" t="s">
        <v>47</v>
      </c>
      <c r="E252" s="69" t="s">
        <v>503</v>
      </c>
      <c r="F252" s="69" t="s">
        <v>408</v>
      </c>
      <c r="G252" s="69" t="s">
        <v>395</v>
      </c>
      <c r="H252" s="69" t="s">
        <v>409</v>
      </c>
      <c r="I252" s="69" t="s">
        <v>504</v>
      </c>
      <c r="J252" s="69" t="s">
        <v>505</v>
      </c>
      <c r="K252" s="69" t="s">
        <v>506</v>
      </c>
      <c r="L252" s="69" t="s">
        <v>507</v>
      </c>
      <c r="M252" s="69" t="s">
        <v>508</v>
      </c>
      <c r="N252" s="69" t="s">
        <v>1700</v>
      </c>
      <c r="O252" s="69" t="s">
        <v>58</v>
      </c>
      <c r="P252" s="69" t="s">
        <v>58</v>
      </c>
      <c r="Q252" s="69" t="s">
        <v>403</v>
      </c>
      <c r="R252" s="69" t="s">
        <v>234</v>
      </c>
      <c r="S252" s="69" t="s">
        <v>1701</v>
      </c>
      <c r="T252" s="69" t="s">
        <v>75</v>
      </c>
      <c r="U252" s="69" t="s">
        <v>75</v>
      </c>
      <c r="V252" s="69" t="s">
        <v>75</v>
      </c>
      <c r="W252" s="69" t="s">
        <v>75</v>
      </c>
      <c r="X252" s="69" t="s">
        <v>75</v>
      </c>
      <c r="Y252" s="69" t="s">
        <v>68</v>
      </c>
      <c r="Z252" s="69" t="s">
        <v>405</v>
      </c>
      <c r="AA252" s="69" t="s">
        <v>406</v>
      </c>
      <c r="AB252" s="69" t="s">
        <v>102</v>
      </c>
      <c r="AC252" s="69" t="s">
        <v>68</v>
      </c>
      <c r="AF252" s="69" t="s">
        <v>72</v>
      </c>
      <c r="AG252" s="69" t="s">
        <v>235</v>
      </c>
      <c r="AH252" s="69" t="s">
        <v>74</v>
      </c>
      <c r="AI252" s="69" t="s">
        <v>75</v>
      </c>
      <c r="AJ252" s="69" t="s">
        <v>75</v>
      </c>
      <c r="AK252" s="69" t="s">
        <v>90</v>
      </c>
      <c r="AN252" s="69" t="s">
        <v>75</v>
      </c>
      <c r="AO252" s="69" t="s">
        <v>75</v>
      </c>
      <c r="AP252" s="69" t="s">
        <v>68</v>
      </c>
      <c r="AQ252" s="69" t="s">
        <v>75</v>
      </c>
      <c r="AR252" s="69" t="s">
        <v>105</v>
      </c>
    </row>
    <row r="253" spans="1:44" hidden="1" x14ac:dyDescent="0.15">
      <c r="A253" s="69" t="s">
        <v>46</v>
      </c>
      <c r="B253" s="69" t="s">
        <v>47</v>
      </c>
      <c r="C253" s="69" t="s">
        <v>48</v>
      </c>
      <c r="D253" s="69" t="s">
        <v>47</v>
      </c>
      <c r="E253" s="69" t="s">
        <v>477</v>
      </c>
      <c r="F253" s="69" t="s">
        <v>443</v>
      </c>
      <c r="G253" s="69" t="s">
        <v>395</v>
      </c>
      <c r="H253" s="69" t="s">
        <v>409</v>
      </c>
      <c r="I253" s="69" t="s">
        <v>1041</v>
      </c>
      <c r="J253" s="69" t="s">
        <v>1042</v>
      </c>
      <c r="K253" s="69" t="s">
        <v>1043</v>
      </c>
      <c r="L253" s="69" t="s">
        <v>507</v>
      </c>
      <c r="M253" s="69" t="s">
        <v>1044</v>
      </c>
      <c r="N253" s="69" t="s">
        <v>1702</v>
      </c>
      <c r="O253" s="69" t="s">
        <v>58</v>
      </c>
      <c r="P253" s="69" t="s">
        <v>58</v>
      </c>
      <c r="Q253" s="69" t="s">
        <v>403</v>
      </c>
      <c r="R253" s="69" t="s">
        <v>234</v>
      </c>
      <c r="S253" s="69" t="s">
        <v>1703</v>
      </c>
      <c r="T253" s="69" t="s">
        <v>75</v>
      </c>
      <c r="U253" s="69" t="s">
        <v>75</v>
      </c>
      <c r="V253" s="69" t="s">
        <v>75</v>
      </c>
      <c r="W253" s="69" t="s">
        <v>75</v>
      </c>
      <c r="X253" s="69" t="s">
        <v>75</v>
      </c>
      <c r="Y253" s="69" t="s">
        <v>68</v>
      </c>
      <c r="Z253" s="69" t="s">
        <v>405</v>
      </c>
      <c r="AA253" s="69" t="s">
        <v>406</v>
      </c>
      <c r="AB253" s="69" t="s">
        <v>102</v>
      </c>
      <c r="AC253" s="69" t="s">
        <v>68</v>
      </c>
      <c r="AD253" s="69"/>
      <c r="AE253" s="69"/>
      <c r="AF253" s="69" t="s">
        <v>72</v>
      </c>
      <c r="AG253" s="69" t="s">
        <v>235</v>
      </c>
      <c r="AH253" s="69" t="s">
        <v>74</v>
      </c>
      <c r="AI253" s="69" t="s">
        <v>75</v>
      </c>
      <c r="AJ253" s="69" t="s">
        <v>75</v>
      </c>
      <c r="AK253" s="69" t="s">
        <v>90</v>
      </c>
      <c r="AL253" s="69"/>
      <c r="AM253" s="69"/>
      <c r="AN253" s="69" t="s">
        <v>75</v>
      </c>
      <c r="AO253" s="69" t="s">
        <v>75</v>
      </c>
      <c r="AP253" s="69" t="s">
        <v>68</v>
      </c>
      <c r="AQ253" s="69" t="s">
        <v>75</v>
      </c>
      <c r="AR253" s="69" t="s">
        <v>105</v>
      </c>
    </row>
    <row r="254" spans="1:44" hidden="1" x14ac:dyDescent="0.15">
      <c r="A254" t="s">
        <v>46</v>
      </c>
      <c r="B254" t="s">
        <v>47</v>
      </c>
      <c r="C254" t="s">
        <v>48</v>
      </c>
      <c r="D254" t="s">
        <v>47</v>
      </c>
      <c r="E254" t="s">
        <v>47</v>
      </c>
      <c r="F254" t="s">
        <v>49</v>
      </c>
      <c r="G254" t="s">
        <v>395</v>
      </c>
      <c r="H254" t="s">
        <v>409</v>
      </c>
      <c r="I254" t="s">
        <v>636</v>
      </c>
      <c r="J254" t="s">
        <v>637</v>
      </c>
      <c r="K254" t="s">
        <v>638</v>
      </c>
      <c r="L254" t="s">
        <v>639</v>
      </c>
      <c r="M254" t="s">
        <v>640</v>
      </c>
      <c r="N254" t="s">
        <v>1704</v>
      </c>
      <c r="O254" t="s">
        <v>58</v>
      </c>
      <c r="P254" t="s">
        <v>58</v>
      </c>
      <c r="Q254" t="s">
        <v>403</v>
      </c>
      <c r="R254" t="s">
        <v>166</v>
      </c>
      <c r="S254" t="s">
        <v>1705</v>
      </c>
      <c r="T254" t="s">
        <v>1706</v>
      </c>
      <c r="U254" t="s">
        <v>1707</v>
      </c>
      <c r="V254" t="s">
        <v>1708</v>
      </c>
      <c r="W254" t="s">
        <v>1673</v>
      </c>
      <c r="X254" t="s">
        <v>1709</v>
      </c>
      <c r="Y254" s="74">
        <v>34438</v>
      </c>
      <c r="Z254" t="s">
        <v>127</v>
      </c>
      <c r="AA254" t="s">
        <v>406</v>
      </c>
      <c r="AB254" t="s">
        <v>102</v>
      </c>
      <c r="AC254" s="74">
        <v>24718</v>
      </c>
      <c r="AF254" t="s">
        <v>72</v>
      </c>
      <c r="AG254" t="s">
        <v>73</v>
      </c>
      <c r="AH254" t="s">
        <v>74</v>
      </c>
      <c r="AI254" t="s">
        <v>75</v>
      </c>
      <c r="AJ254" t="s">
        <v>1710</v>
      </c>
      <c r="AK254" t="s">
        <v>90</v>
      </c>
      <c r="AN254" t="s">
        <v>53</v>
      </c>
      <c r="AO254" t="s">
        <v>53</v>
      </c>
      <c r="AP254" t="s">
        <v>68</v>
      </c>
      <c r="AQ254" t="s">
        <v>75</v>
      </c>
      <c r="AR254" t="s">
        <v>105</v>
      </c>
    </row>
    <row r="255" spans="1:44" hidden="1" x14ac:dyDescent="0.15">
      <c r="A255" t="s">
        <v>46</v>
      </c>
      <c r="B255" t="s">
        <v>47</v>
      </c>
      <c r="C255" t="s">
        <v>48</v>
      </c>
      <c r="D255" t="s">
        <v>47</v>
      </c>
      <c r="E255" t="s">
        <v>47</v>
      </c>
      <c r="F255" t="s">
        <v>49</v>
      </c>
      <c r="G255" t="s">
        <v>395</v>
      </c>
      <c r="H255" t="s">
        <v>409</v>
      </c>
      <c r="I255" t="s">
        <v>636</v>
      </c>
      <c r="J255" t="s">
        <v>637</v>
      </c>
      <c r="K255" t="s">
        <v>638</v>
      </c>
      <c r="L255" t="s">
        <v>639</v>
      </c>
      <c r="M255" t="s">
        <v>640</v>
      </c>
      <c r="N255" t="s">
        <v>1711</v>
      </c>
      <c r="O255" t="s">
        <v>58</v>
      </c>
      <c r="P255" t="s">
        <v>58</v>
      </c>
      <c r="Q255" t="s">
        <v>434</v>
      </c>
      <c r="R255" t="s">
        <v>166</v>
      </c>
      <c r="S255" t="s">
        <v>1712</v>
      </c>
      <c r="T255" t="s">
        <v>1713</v>
      </c>
      <c r="U255" t="s">
        <v>1714</v>
      </c>
      <c r="V255" t="s">
        <v>1715</v>
      </c>
      <c r="W255" t="s">
        <v>154</v>
      </c>
      <c r="X255" t="s">
        <v>1716</v>
      </c>
      <c r="Y255" s="74">
        <v>38047</v>
      </c>
      <c r="Z255" t="s">
        <v>405</v>
      </c>
      <c r="AA255" t="s">
        <v>406</v>
      </c>
      <c r="AB255" t="s">
        <v>102</v>
      </c>
      <c r="AC255" s="74">
        <v>25411</v>
      </c>
      <c r="AD255" s="74">
        <v>44197</v>
      </c>
      <c r="AE255" s="74">
        <v>44561</v>
      </c>
      <c r="AF255" t="s">
        <v>72</v>
      </c>
      <c r="AG255" t="s">
        <v>73</v>
      </c>
      <c r="AH255" t="s">
        <v>74</v>
      </c>
      <c r="AI255" t="s">
        <v>75</v>
      </c>
      <c r="AJ255" t="s">
        <v>1717</v>
      </c>
      <c r="AK255" t="s">
        <v>104</v>
      </c>
      <c r="AN255" t="s">
        <v>1718</v>
      </c>
      <c r="AO255" t="s">
        <v>1652</v>
      </c>
      <c r="AP255" t="s">
        <v>68</v>
      </c>
      <c r="AQ255" t="s">
        <v>75</v>
      </c>
      <c r="AR255" t="s">
        <v>105</v>
      </c>
    </row>
    <row r="256" spans="1:44" hidden="1" x14ac:dyDescent="0.15">
      <c r="A256" s="69" t="s">
        <v>46</v>
      </c>
      <c r="B256" s="69" t="s">
        <v>47</v>
      </c>
      <c r="C256" s="69" t="s">
        <v>48</v>
      </c>
      <c r="D256" s="69" t="s">
        <v>47</v>
      </c>
      <c r="E256" s="69" t="s">
        <v>477</v>
      </c>
      <c r="F256" s="69" t="s">
        <v>427</v>
      </c>
      <c r="G256" s="69" t="s">
        <v>395</v>
      </c>
      <c r="H256" s="69" t="s">
        <v>451</v>
      </c>
      <c r="I256" s="69" t="s">
        <v>1719</v>
      </c>
      <c r="J256" s="69" t="s">
        <v>1720</v>
      </c>
      <c r="K256" s="69" t="s">
        <v>1721</v>
      </c>
      <c r="L256" s="69" t="s">
        <v>507</v>
      </c>
      <c r="M256" s="69" t="s">
        <v>1722</v>
      </c>
      <c r="N256" s="69" t="s">
        <v>1723</v>
      </c>
      <c r="O256" s="69" t="s">
        <v>58</v>
      </c>
      <c r="P256" s="69" t="s">
        <v>58</v>
      </c>
      <c r="Q256" s="69" t="s">
        <v>403</v>
      </c>
      <c r="R256" s="69" t="s">
        <v>234</v>
      </c>
      <c r="S256" s="69" t="s">
        <v>1724</v>
      </c>
      <c r="T256" s="69" t="s">
        <v>75</v>
      </c>
      <c r="U256" s="69" t="s">
        <v>75</v>
      </c>
      <c r="V256" s="69" t="s">
        <v>75</v>
      </c>
      <c r="W256" s="69" t="s">
        <v>75</v>
      </c>
      <c r="X256" s="69" t="s">
        <v>75</v>
      </c>
      <c r="Y256" s="69" t="s">
        <v>68</v>
      </c>
      <c r="Z256" s="69" t="s">
        <v>405</v>
      </c>
      <c r="AA256" s="69" t="s">
        <v>406</v>
      </c>
      <c r="AB256" s="69" t="s">
        <v>102</v>
      </c>
      <c r="AC256" s="69" t="s">
        <v>68</v>
      </c>
      <c r="AD256" s="69"/>
      <c r="AE256" s="69"/>
      <c r="AF256" s="69" t="s">
        <v>72</v>
      </c>
      <c r="AG256" s="69" t="s">
        <v>235</v>
      </c>
      <c r="AH256" s="69" t="s">
        <v>74</v>
      </c>
      <c r="AI256" s="69" t="s">
        <v>75</v>
      </c>
      <c r="AJ256" s="69" t="s">
        <v>75</v>
      </c>
      <c r="AK256" s="69" t="s">
        <v>90</v>
      </c>
      <c r="AL256" s="69"/>
      <c r="AM256" s="69"/>
      <c r="AN256" s="69" t="s">
        <v>75</v>
      </c>
      <c r="AO256" s="69" t="s">
        <v>75</v>
      </c>
      <c r="AP256" s="69" t="s">
        <v>68</v>
      </c>
      <c r="AQ256" s="69" t="s">
        <v>75</v>
      </c>
      <c r="AR256" s="69" t="s">
        <v>105</v>
      </c>
    </row>
    <row r="257" spans="1:44" hidden="1" x14ac:dyDescent="0.15">
      <c r="A257" t="s">
        <v>46</v>
      </c>
      <c r="B257" t="s">
        <v>47</v>
      </c>
      <c r="C257" t="s">
        <v>48</v>
      </c>
      <c r="D257" t="s">
        <v>47</v>
      </c>
      <c r="E257" t="s">
        <v>47</v>
      </c>
      <c r="F257" t="s">
        <v>49</v>
      </c>
      <c r="G257" t="s">
        <v>395</v>
      </c>
      <c r="H257" t="s">
        <v>409</v>
      </c>
      <c r="I257" t="s">
        <v>729</v>
      </c>
      <c r="J257" t="s">
        <v>730</v>
      </c>
      <c r="K257" t="s">
        <v>731</v>
      </c>
      <c r="L257" t="s">
        <v>732</v>
      </c>
      <c r="M257" t="s">
        <v>47</v>
      </c>
      <c r="N257" t="s">
        <v>1725</v>
      </c>
      <c r="O257" t="s">
        <v>58</v>
      </c>
      <c r="P257" t="s">
        <v>58</v>
      </c>
      <c r="Q257" t="s">
        <v>403</v>
      </c>
      <c r="R257" t="s">
        <v>166</v>
      </c>
      <c r="S257" t="s">
        <v>53</v>
      </c>
      <c r="T257" t="s">
        <v>1726</v>
      </c>
      <c r="U257" t="s">
        <v>1727</v>
      </c>
      <c r="V257" t="s">
        <v>875</v>
      </c>
      <c r="W257" t="s">
        <v>1728</v>
      </c>
      <c r="X257" t="s">
        <v>1729</v>
      </c>
      <c r="Y257" t="s">
        <v>68</v>
      </c>
      <c r="Z257" t="s">
        <v>420</v>
      </c>
      <c r="AA257" t="s">
        <v>406</v>
      </c>
      <c r="AB257" t="s">
        <v>102</v>
      </c>
      <c r="AC257" s="74">
        <v>21654</v>
      </c>
      <c r="AF257" t="s">
        <v>72</v>
      </c>
      <c r="AG257" t="s">
        <v>73</v>
      </c>
      <c r="AH257" t="s">
        <v>74</v>
      </c>
      <c r="AI257" t="s">
        <v>75</v>
      </c>
      <c r="AJ257" t="s">
        <v>75</v>
      </c>
      <c r="AK257" t="s">
        <v>104</v>
      </c>
      <c r="AN257" t="s">
        <v>651</v>
      </c>
      <c r="AO257" t="s">
        <v>129</v>
      </c>
      <c r="AP257" t="s">
        <v>68</v>
      </c>
      <c r="AQ257" t="s">
        <v>75</v>
      </c>
      <c r="AR257" t="s">
        <v>1730</v>
      </c>
    </row>
    <row r="258" spans="1:44" hidden="1" x14ac:dyDescent="0.15">
      <c r="A258" s="69" t="s">
        <v>46</v>
      </c>
      <c r="B258" s="69" t="s">
        <v>47</v>
      </c>
      <c r="C258" s="69" t="s">
        <v>48</v>
      </c>
      <c r="D258" s="69" t="s">
        <v>47</v>
      </c>
      <c r="E258" s="69" t="s">
        <v>450</v>
      </c>
      <c r="F258" s="69" t="s">
        <v>408</v>
      </c>
      <c r="G258" s="69" t="s">
        <v>395</v>
      </c>
      <c r="H258" s="69" t="s">
        <v>451</v>
      </c>
      <c r="I258" s="69" t="s">
        <v>1070</v>
      </c>
      <c r="J258" s="69" t="s">
        <v>1071</v>
      </c>
      <c r="K258" s="69" t="s">
        <v>1072</v>
      </c>
      <c r="L258" s="69" t="s">
        <v>507</v>
      </c>
      <c r="M258" s="69" t="s">
        <v>1073</v>
      </c>
      <c r="N258" s="69" t="s">
        <v>1731</v>
      </c>
      <c r="O258" s="69" t="s">
        <v>58</v>
      </c>
      <c r="P258" s="69" t="s">
        <v>58</v>
      </c>
      <c r="Q258" s="69" t="s">
        <v>403</v>
      </c>
      <c r="R258" s="69" t="s">
        <v>234</v>
      </c>
      <c r="S258" s="69" t="s">
        <v>1732</v>
      </c>
      <c r="T258" s="69" t="s">
        <v>75</v>
      </c>
      <c r="U258" s="69" t="s">
        <v>75</v>
      </c>
      <c r="V258" s="69" t="s">
        <v>75</v>
      </c>
      <c r="W258" s="69" t="s">
        <v>75</v>
      </c>
      <c r="X258" s="69" t="s">
        <v>75</v>
      </c>
      <c r="Y258" s="69" t="s">
        <v>68</v>
      </c>
      <c r="Z258" s="69" t="s">
        <v>405</v>
      </c>
      <c r="AA258" s="69" t="s">
        <v>406</v>
      </c>
      <c r="AB258" s="69" t="s">
        <v>102</v>
      </c>
      <c r="AC258" s="69" t="s">
        <v>68</v>
      </c>
      <c r="AD258" s="69"/>
      <c r="AE258" s="69"/>
      <c r="AF258" s="69" t="s">
        <v>72</v>
      </c>
      <c r="AG258" s="69" t="s">
        <v>235</v>
      </c>
      <c r="AH258" s="69" t="s">
        <v>74</v>
      </c>
      <c r="AI258" s="69" t="s">
        <v>75</v>
      </c>
      <c r="AJ258" s="69" t="s">
        <v>75</v>
      </c>
      <c r="AK258" s="69" t="s">
        <v>90</v>
      </c>
      <c r="AL258" s="69"/>
      <c r="AM258" s="69"/>
      <c r="AN258" s="69" t="s">
        <v>75</v>
      </c>
      <c r="AO258" s="69" t="s">
        <v>75</v>
      </c>
      <c r="AP258" s="69" t="s">
        <v>68</v>
      </c>
      <c r="AQ258" s="69" t="s">
        <v>75</v>
      </c>
      <c r="AR258" s="69" t="s">
        <v>105</v>
      </c>
    </row>
    <row r="259" spans="1:44" hidden="1" x14ac:dyDescent="0.15">
      <c r="A259" t="s">
        <v>46</v>
      </c>
      <c r="B259" t="s">
        <v>47</v>
      </c>
      <c r="C259" t="s">
        <v>48</v>
      </c>
      <c r="D259" t="s">
        <v>47</v>
      </c>
      <c r="E259" t="s">
        <v>47</v>
      </c>
      <c r="F259" t="s">
        <v>49</v>
      </c>
      <c r="G259" t="s">
        <v>395</v>
      </c>
      <c r="H259" t="s">
        <v>409</v>
      </c>
      <c r="I259" t="s">
        <v>729</v>
      </c>
      <c r="J259" t="s">
        <v>730</v>
      </c>
      <c r="K259" t="s">
        <v>731</v>
      </c>
      <c r="L259" t="s">
        <v>732</v>
      </c>
      <c r="M259" t="s">
        <v>47</v>
      </c>
      <c r="N259" t="s">
        <v>1733</v>
      </c>
      <c r="O259" t="s">
        <v>58</v>
      </c>
      <c r="P259" t="s">
        <v>58</v>
      </c>
      <c r="Q259" t="s">
        <v>434</v>
      </c>
      <c r="R259" t="s">
        <v>166</v>
      </c>
      <c r="S259" t="s">
        <v>1734</v>
      </c>
      <c r="T259" t="s">
        <v>1735</v>
      </c>
      <c r="U259" t="s">
        <v>1736</v>
      </c>
      <c r="V259" t="s">
        <v>1737</v>
      </c>
      <c r="W259" t="s">
        <v>562</v>
      </c>
      <c r="X259" t="s">
        <v>1738</v>
      </c>
      <c r="Y259" s="74">
        <v>40695</v>
      </c>
      <c r="Z259" t="s">
        <v>127</v>
      </c>
      <c r="AA259" t="s">
        <v>406</v>
      </c>
      <c r="AB259" t="s">
        <v>102</v>
      </c>
      <c r="AC259" s="74">
        <v>31557</v>
      </c>
      <c r="AD259" s="74">
        <v>44197</v>
      </c>
      <c r="AE259" s="74">
        <v>44561</v>
      </c>
      <c r="AF259" t="s">
        <v>72</v>
      </c>
      <c r="AG259" t="s">
        <v>73</v>
      </c>
      <c r="AH259" t="s">
        <v>74</v>
      </c>
      <c r="AI259" t="s">
        <v>75</v>
      </c>
      <c r="AJ259" t="s">
        <v>75</v>
      </c>
      <c r="AK259" t="s">
        <v>104</v>
      </c>
      <c r="AN259" t="s">
        <v>1739</v>
      </c>
      <c r="AO259" t="s">
        <v>114</v>
      </c>
      <c r="AP259" t="s">
        <v>68</v>
      </c>
      <c r="AQ259" t="s">
        <v>75</v>
      </c>
      <c r="AR259" t="s">
        <v>105</v>
      </c>
    </row>
    <row r="260" spans="1:44" hidden="1" x14ac:dyDescent="0.15">
      <c r="A260" s="69" t="s">
        <v>46</v>
      </c>
      <c r="B260" s="69" t="s">
        <v>47</v>
      </c>
      <c r="C260" s="69" t="s">
        <v>48</v>
      </c>
      <c r="D260" s="69" t="s">
        <v>47</v>
      </c>
      <c r="E260" s="69" t="s">
        <v>407</v>
      </c>
      <c r="F260" s="69" t="s">
        <v>443</v>
      </c>
      <c r="G260" s="69" t="s">
        <v>395</v>
      </c>
      <c r="H260" s="69" t="s">
        <v>409</v>
      </c>
      <c r="I260" s="69" t="s">
        <v>525</v>
      </c>
      <c r="J260" s="69" t="s">
        <v>526</v>
      </c>
      <c r="K260" s="69" t="s">
        <v>527</v>
      </c>
      <c r="L260" s="69" t="s">
        <v>507</v>
      </c>
      <c r="M260" s="69" t="s">
        <v>528</v>
      </c>
      <c r="N260" s="69" t="s">
        <v>1740</v>
      </c>
      <c r="O260" s="69" t="s">
        <v>58</v>
      </c>
      <c r="P260" s="69" t="s">
        <v>58</v>
      </c>
      <c r="Q260" s="69" t="s">
        <v>510</v>
      </c>
      <c r="R260" s="69" t="s">
        <v>234</v>
      </c>
      <c r="S260" s="69" t="s">
        <v>1741</v>
      </c>
      <c r="T260" s="69" t="s">
        <v>75</v>
      </c>
      <c r="U260" s="69" t="s">
        <v>75</v>
      </c>
      <c r="V260" s="69" t="s">
        <v>75</v>
      </c>
      <c r="W260" s="69" t="s">
        <v>75</v>
      </c>
      <c r="X260" s="69" t="s">
        <v>75</v>
      </c>
      <c r="Y260" s="69" t="s">
        <v>68</v>
      </c>
      <c r="Z260" s="69" t="s">
        <v>405</v>
      </c>
      <c r="AA260" s="69" t="s">
        <v>406</v>
      </c>
      <c r="AB260" s="69" t="s">
        <v>102</v>
      </c>
      <c r="AC260" s="69" t="s">
        <v>68</v>
      </c>
      <c r="AD260" s="69"/>
      <c r="AE260" s="69"/>
      <c r="AF260" s="69" t="s">
        <v>72</v>
      </c>
      <c r="AG260" s="69" t="s">
        <v>235</v>
      </c>
      <c r="AH260" s="69" t="s">
        <v>74</v>
      </c>
      <c r="AI260" s="69" t="s">
        <v>75</v>
      </c>
      <c r="AJ260" s="69" t="s">
        <v>75</v>
      </c>
      <c r="AK260" s="69" t="s">
        <v>90</v>
      </c>
      <c r="AL260" s="69"/>
      <c r="AM260" s="69"/>
      <c r="AN260" s="69" t="s">
        <v>75</v>
      </c>
      <c r="AO260" s="69" t="s">
        <v>75</v>
      </c>
      <c r="AP260" s="69" t="s">
        <v>68</v>
      </c>
      <c r="AQ260" s="69" t="s">
        <v>75</v>
      </c>
      <c r="AR260" s="69" t="s">
        <v>105</v>
      </c>
    </row>
    <row r="261" spans="1:44" s="69" customFormat="1" hidden="1" x14ac:dyDescent="0.15">
      <c r="A261" s="69" t="s">
        <v>46</v>
      </c>
      <c r="B261" s="69" t="s">
        <v>47</v>
      </c>
      <c r="C261" s="69" t="s">
        <v>48</v>
      </c>
      <c r="D261" s="69" t="s">
        <v>47</v>
      </c>
      <c r="E261" s="69" t="s">
        <v>407</v>
      </c>
      <c r="F261" s="69" t="s">
        <v>443</v>
      </c>
      <c r="G261" s="69" t="s">
        <v>395</v>
      </c>
      <c r="H261" s="69" t="s">
        <v>409</v>
      </c>
      <c r="I261" s="69" t="s">
        <v>525</v>
      </c>
      <c r="J261" s="69" t="s">
        <v>526</v>
      </c>
      <c r="K261" s="69" t="s">
        <v>527</v>
      </c>
      <c r="L261" s="69" t="s">
        <v>507</v>
      </c>
      <c r="M261" s="69" t="s">
        <v>528</v>
      </c>
      <c r="N261" s="69" t="s">
        <v>1742</v>
      </c>
      <c r="O261" s="69" t="s">
        <v>58</v>
      </c>
      <c r="P261" s="69" t="s">
        <v>58</v>
      </c>
      <c r="Q261" s="69" t="s">
        <v>403</v>
      </c>
      <c r="R261" s="69" t="s">
        <v>234</v>
      </c>
      <c r="S261" s="69" t="s">
        <v>1743</v>
      </c>
      <c r="T261" s="69" t="s">
        <v>75</v>
      </c>
      <c r="U261" s="69" t="s">
        <v>75</v>
      </c>
      <c r="V261" s="69" t="s">
        <v>75</v>
      </c>
      <c r="W261" s="69" t="s">
        <v>75</v>
      </c>
      <c r="X261" s="69" t="s">
        <v>75</v>
      </c>
      <c r="Y261" s="69" t="s">
        <v>68</v>
      </c>
      <c r="Z261" s="69" t="s">
        <v>405</v>
      </c>
      <c r="AA261" s="69" t="s">
        <v>406</v>
      </c>
      <c r="AB261" s="69" t="s">
        <v>102</v>
      </c>
      <c r="AC261" s="69" t="s">
        <v>68</v>
      </c>
      <c r="AF261" s="69" t="s">
        <v>72</v>
      </c>
      <c r="AG261" s="69" t="s">
        <v>235</v>
      </c>
      <c r="AH261" s="69" t="s">
        <v>74</v>
      </c>
      <c r="AI261" s="69" t="s">
        <v>75</v>
      </c>
      <c r="AJ261" s="69" t="s">
        <v>75</v>
      </c>
      <c r="AK261" s="69" t="s">
        <v>90</v>
      </c>
      <c r="AN261" s="69" t="s">
        <v>75</v>
      </c>
      <c r="AO261" s="69" t="s">
        <v>75</v>
      </c>
      <c r="AP261" s="69" t="s">
        <v>68</v>
      </c>
      <c r="AQ261" s="69" t="s">
        <v>75</v>
      </c>
      <c r="AR261" s="69" t="s">
        <v>105</v>
      </c>
    </row>
    <row r="262" spans="1:44" hidden="1" x14ac:dyDescent="0.15">
      <c r="A262" s="69" t="s">
        <v>46</v>
      </c>
      <c r="B262" s="69" t="s">
        <v>47</v>
      </c>
      <c r="C262" s="69" t="s">
        <v>48</v>
      </c>
      <c r="D262" s="69" t="s">
        <v>47</v>
      </c>
      <c r="E262" s="69" t="s">
        <v>407</v>
      </c>
      <c r="F262" s="69" t="s">
        <v>443</v>
      </c>
      <c r="G262" s="69" t="s">
        <v>395</v>
      </c>
      <c r="H262" s="69" t="s">
        <v>409</v>
      </c>
      <c r="I262" s="69" t="s">
        <v>525</v>
      </c>
      <c r="J262" s="69" t="s">
        <v>526</v>
      </c>
      <c r="K262" s="69" t="s">
        <v>527</v>
      </c>
      <c r="L262" s="69" t="s">
        <v>507</v>
      </c>
      <c r="M262" s="69" t="s">
        <v>528</v>
      </c>
      <c r="N262" s="69" t="s">
        <v>1744</v>
      </c>
      <c r="O262" s="69" t="s">
        <v>58</v>
      </c>
      <c r="P262" s="69" t="s">
        <v>58</v>
      </c>
      <c r="Q262" s="69" t="s">
        <v>403</v>
      </c>
      <c r="R262" s="69" t="s">
        <v>234</v>
      </c>
      <c r="S262" s="69" t="s">
        <v>1745</v>
      </c>
      <c r="T262" s="69" t="s">
        <v>75</v>
      </c>
      <c r="U262" s="69" t="s">
        <v>75</v>
      </c>
      <c r="V262" s="69" t="s">
        <v>75</v>
      </c>
      <c r="W262" s="69" t="s">
        <v>75</v>
      </c>
      <c r="X262" s="69" t="s">
        <v>75</v>
      </c>
      <c r="Y262" s="69" t="s">
        <v>68</v>
      </c>
      <c r="Z262" s="69" t="s">
        <v>405</v>
      </c>
      <c r="AA262" s="69" t="s">
        <v>406</v>
      </c>
      <c r="AB262" s="69" t="s">
        <v>102</v>
      </c>
      <c r="AC262" s="69" t="s">
        <v>68</v>
      </c>
      <c r="AD262" s="69"/>
      <c r="AE262" s="69"/>
      <c r="AF262" s="69" t="s">
        <v>72</v>
      </c>
      <c r="AG262" s="69" t="s">
        <v>235</v>
      </c>
      <c r="AH262" s="69" t="s">
        <v>74</v>
      </c>
      <c r="AI262" s="69" t="s">
        <v>75</v>
      </c>
      <c r="AJ262" s="69" t="s">
        <v>75</v>
      </c>
      <c r="AK262" s="69" t="s">
        <v>90</v>
      </c>
      <c r="AL262" s="69"/>
      <c r="AM262" s="69"/>
      <c r="AN262" s="69" t="s">
        <v>75</v>
      </c>
      <c r="AO262" s="69" t="s">
        <v>75</v>
      </c>
      <c r="AP262" s="69" t="s">
        <v>68</v>
      </c>
      <c r="AQ262" s="69" t="s">
        <v>75</v>
      </c>
      <c r="AR262" s="69" t="s">
        <v>105</v>
      </c>
    </row>
    <row r="263" spans="1:44" s="69" customFormat="1" hidden="1" x14ac:dyDescent="0.15">
      <c r="A263" s="69" t="s">
        <v>46</v>
      </c>
      <c r="B263" s="69" t="s">
        <v>47</v>
      </c>
      <c r="C263" s="69" t="s">
        <v>48</v>
      </c>
      <c r="D263" s="69" t="s">
        <v>47</v>
      </c>
      <c r="E263" s="69" t="s">
        <v>394</v>
      </c>
      <c r="F263" s="69" t="s">
        <v>443</v>
      </c>
      <c r="G263" s="69" t="s">
        <v>395</v>
      </c>
      <c r="H263" s="69" t="s">
        <v>396</v>
      </c>
      <c r="I263" s="69" t="s">
        <v>532</v>
      </c>
      <c r="J263" s="69" t="s">
        <v>533</v>
      </c>
      <c r="K263" s="69" t="s">
        <v>534</v>
      </c>
      <c r="L263" s="69" t="s">
        <v>507</v>
      </c>
      <c r="M263" s="69" t="s">
        <v>535</v>
      </c>
      <c r="N263" s="69" t="s">
        <v>1746</v>
      </c>
      <c r="O263" s="69" t="s">
        <v>58</v>
      </c>
      <c r="P263" s="69" t="s">
        <v>58</v>
      </c>
      <c r="Q263" s="69" t="s">
        <v>403</v>
      </c>
      <c r="R263" s="69" t="s">
        <v>234</v>
      </c>
      <c r="S263" s="69" t="s">
        <v>1747</v>
      </c>
      <c r="T263" s="69" t="s">
        <v>75</v>
      </c>
      <c r="U263" s="69" t="s">
        <v>75</v>
      </c>
      <c r="V263" s="69" t="s">
        <v>75</v>
      </c>
      <c r="W263" s="69" t="s">
        <v>75</v>
      </c>
      <c r="X263" s="69" t="s">
        <v>75</v>
      </c>
      <c r="Y263" s="69" t="s">
        <v>68</v>
      </c>
      <c r="Z263" s="69" t="s">
        <v>405</v>
      </c>
      <c r="AA263" s="69" t="s">
        <v>406</v>
      </c>
      <c r="AB263" s="69" t="s">
        <v>102</v>
      </c>
      <c r="AC263" s="69" t="s">
        <v>68</v>
      </c>
      <c r="AF263" s="69" t="s">
        <v>72</v>
      </c>
      <c r="AG263" s="69" t="s">
        <v>235</v>
      </c>
      <c r="AH263" s="69" t="s">
        <v>74</v>
      </c>
      <c r="AI263" s="69" t="s">
        <v>75</v>
      </c>
      <c r="AJ263" s="69" t="s">
        <v>75</v>
      </c>
      <c r="AK263" s="69" t="s">
        <v>90</v>
      </c>
      <c r="AN263" s="69" t="s">
        <v>75</v>
      </c>
      <c r="AO263" s="69" t="s">
        <v>75</v>
      </c>
      <c r="AP263" s="69" t="s">
        <v>68</v>
      </c>
      <c r="AQ263" s="69" t="s">
        <v>75</v>
      </c>
      <c r="AR263" s="69" t="s">
        <v>105</v>
      </c>
    </row>
    <row r="264" spans="1:44" hidden="1" x14ac:dyDescent="0.15">
      <c r="A264" t="s">
        <v>46</v>
      </c>
      <c r="B264" t="s">
        <v>47</v>
      </c>
      <c r="C264" t="s">
        <v>48</v>
      </c>
      <c r="D264" t="s">
        <v>47</v>
      </c>
      <c r="E264" t="s">
        <v>47</v>
      </c>
      <c r="F264" t="s">
        <v>49</v>
      </c>
      <c r="G264" t="s">
        <v>395</v>
      </c>
      <c r="H264" t="s">
        <v>409</v>
      </c>
      <c r="I264" t="s">
        <v>729</v>
      </c>
      <c r="J264" t="s">
        <v>730</v>
      </c>
      <c r="K264" t="s">
        <v>731</v>
      </c>
      <c r="L264" t="s">
        <v>732</v>
      </c>
      <c r="M264" t="s">
        <v>47</v>
      </c>
      <c r="N264" t="s">
        <v>1748</v>
      </c>
      <c r="O264" t="s">
        <v>58</v>
      </c>
      <c r="P264" t="s">
        <v>424</v>
      </c>
      <c r="Q264" t="s">
        <v>424</v>
      </c>
      <c r="R264" t="s">
        <v>234</v>
      </c>
      <c r="S264" t="s">
        <v>1749</v>
      </c>
      <c r="T264" t="s">
        <v>75</v>
      </c>
      <c r="U264" t="s">
        <v>75</v>
      </c>
      <c r="V264" t="s">
        <v>75</v>
      </c>
      <c r="W264" t="s">
        <v>75</v>
      </c>
      <c r="X264" t="s">
        <v>75</v>
      </c>
      <c r="Y264" t="s">
        <v>68</v>
      </c>
      <c r="Z264" t="s">
        <v>426</v>
      </c>
      <c r="AA264" t="s">
        <v>406</v>
      </c>
      <c r="AB264" t="s">
        <v>102</v>
      </c>
      <c r="AC264" t="s">
        <v>68</v>
      </c>
      <c r="AF264" t="s">
        <v>72</v>
      </c>
      <c r="AG264" t="s">
        <v>235</v>
      </c>
      <c r="AH264" t="s">
        <v>74</v>
      </c>
      <c r="AI264" t="s">
        <v>75</v>
      </c>
      <c r="AJ264" t="s">
        <v>75</v>
      </c>
      <c r="AK264" t="s">
        <v>90</v>
      </c>
      <c r="AN264" t="s">
        <v>75</v>
      </c>
      <c r="AO264" t="s">
        <v>75</v>
      </c>
      <c r="AP264" t="s">
        <v>68</v>
      </c>
      <c r="AQ264" t="s">
        <v>75</v>
      </c>
      <c r="AR264" t="s">
        <v>105</v>
      </c>
    </row>
    <row r="265" spans="1:44" hidden="1" x14ac:dyDescent="0.15">
      <c r="A265" t="s">
        <v>46</v>
      </c>
      <c r="B265" t="s">
        <v>47</v>
      </c>
      <c r="C265" t="s">
        <v>48</v>
      </c>
      <c r="D265" t="s">
        <v>47</v>
      </c>
      <c r="E265" t="s">
        <v>47</v>
      </c>
      <c r="F265" t="s">
        <v>49</v>
      </c>
      <c r="G265" t="s">
        <v>395</v>
      </c>
      <c r="H265" t="s">
        <v>409</v>
      </c>
      <c r="I265" t="s">
        <v>729</v>
      </c>
      <c r="J265" t="s">
        <v>730</v>
      </c>
      <c r="K265" t="s">
        <v>731</v>
      </c>
      <c r="L265" t="s">
        <v>732</v>
      </c>
      <c r="M265" t="s">
        <v>47</v>
      </c>
      <c r="N265" t="s">
        <v>1750</v>
      </c>
      <c r="O265" t="s">
        <v>58</v>
      </c>
      <c r="P265" t="s">
        <v>424</v>
      </c>
      <c r="Q265" t="s">
        <v>424</v>
      </c>
      <c r="R265" t="s">
        <v>234</v>
      </c>
      <c r="S265" t="s">
        <v>808</v>
      </c>
      <c r="T265" t="s">
        <v>75</v>
      </c>
      <c r="U265" t="s">
        <v>75</v>
      </c>
      <c r="V265" t="s">
        <v>75</v>
      </c>
      <c r="W265" t="s">
        <v>75</v>
      </c>
      <c r="X265" t="s">
        <v>75</v>
      </c>
      <c r="Y265" t="s">
        <v>68</v>
      </c>
      <c r="Z265" t="s">
        <v>426</v>
      </c>
      <c r="AA265" t="s">
        <v>406</v>
      </c>
      <c r="AB265" t="s">
        <v>102</v>
      </c>
      <c r="AC265" t="s">
        <v>68</v>
      </c>
      <c r="AF265" t="s">
        <v>72</v>
      </c>
      <c r="AG265" t="s">
        <v>235</v>
      </c>
      <c r="AH265" t="s">
        <v>74</v>
      </c>
      <c r="AI265" t="s">
        <v>75</v>
      </c>
      <c r="AJ265" t="s">
        <v>75</v>
      </c>
      <c r="AK265" t="s">
        <v>90</v>
      </c>
      <c r="AN265" t="s">
        <v>75</v>
      </c>
      <c r="AO265" t="s">
        <v>75</v>
      </c>
      <c r="AP265" t="s">
        <v>68</v>
      </c>
      <c r="AQ265" t="s">
        <v>75</v>
      </c>
      <c r="AR265" t="s">
        <v>105</v>
      </c>
    </row>
    <row r="266" spans="1:44" s="69" customFormat="1" hidden="1" x14ac:dyDescent="0.15">
      <c r="A266" s="69" t="s">
        <v>46</v>
      </c>
      <c r="B266" s="69" t="s">
        <v>47</v>
      </c>
      <c r="C266" s="69" t="s">
        <v>48</v>
      </c>
      <c r="D266" s="69" t="s">
        <v>47</v>
      </c>
      <c r="E266" s="69" t="s">
        <v>394</v>
      </c>
      <c r="F266" s="69" t="s">
        <v>443</v>
      </c>
      <c r="G266" s="69" t="s">
        <v>395</v>
      </c>
      <c r="H266" s="69" t="s">
        <v>396</v>
      </c>
      <c r="I266" s="69" t="s">
        <v>532</v>
      </c>
      <c r="J266" s="69" t="s">
        <v>533</v>
      </c>
      <c r="K266" s="69" t="s">
        <v>534</v>
      </c>
      <c r="L266" s="69" t="s">
        <v>507</v>
      </c>
      <c r="M266" s="69" t="s">
        <v>535</v>
      </c>
      <c r="N266" s="69" t="s">
        <v>1751</v>
      </c>
      <c r="O266" s="69" t="s">
        <v>58</v>
      </c>
      <c r="P266" s="69" t="s">
        <v>58</v>
      </c>
      <c r="Q266" s="69" t="s">
        <v>403</v>
      </c>
      <c r="R266" s="69" t="s">
        <v>234</v>
      </c>
      <c r="S266" s="69" t="s">
        <v>1752</v>
      </c>
      <c r="T266" s="69" t="s">
        <v>75</v>
      </c>
      <c r="U266" s="69" t="s">
        <v>75</v>
      </c>
      <c r="V266" s="69" t="s">
        <v>75</v>
      </c>
      <c r="W266" s="69" t="s">
        <v>75</v>
      </c>
      <c r="X266" s="69" t="s">
        <v>75</v>
      </c>
      <c r="Y266" s="69" t="s">
        <v>68</v>
      </c>
      <c r="Z266" s="69" t="s">
        <v>405</v>
      </c>
      <c r="AA266" s="69" t="s">
        <v>406</v>
      </c>
      <c r="AB266" s="69" t="s">
        <v>102</v>
      </c>
      <c r="AC266" s="69" t="s">
        <v>68</v>
      </c>
      <c r="AF266" s="69" t="s">
        <v>72</v>
      </c>
      <c r="AG266" s="69" t="s">
        <v>235</v>
      </c>
      <c r="AH266" s="69" t="s">
        <v>74</v>
      </c>
      <c r="AI266" s="69" t="s">
        <v>75</v>
      </c>
      <c r="AJ266" s="69" t="s">
        <v>75</v>
      </c>
      <c r="AK266" s="69" t="s">
        <v>90</v>
      </c>
      <c r="AN266" s="69" t="s">
        <v>75</v>
      </c>
      <c r="AO266" s="69" t="s">
        <v>75</v>
      </c>
      <c r="AP266" s="69" t="s">
        <v>68</v>
      </c>
      <c r="AQ266" s="69" t="s">
        <v>75</v>
      </c>
      <c r="AR266" s="69" t="s">
        <v>105</v>
      </c>
    </row>
    <row r="267" spans="1:44" hidden="1" x14ac:dyDescent="0.15">
      <c r="A267" t="s">
        <v>46</v>
      </c>
      <c r="B267" t="s">
        <v>47</v>
      </c>
      <c r="C267" t="s">
        <v>48</v>
      </c>
      <c r="D267" t="s">
        <v>47</v>
      </c>
      <c r="E267" t="s">
        <v>47</v>
      </c>
      <c r="F267" t="s">
        <v>443</v>
      </c>
      <c r="G267" t="s">
        <v>395</v>
      </c>
      <c r="H267" t="s">
        <v>444</v>
      </c>
      <c r="I267" t="s">
        <v>1753</v>
      </c>
      <c r="J267" t="s">
        <v>53</v>
      </c>
      <c r="K267" t="s">
        <v>1754</v>
      </c>
      <c r="L267" t="s">
        <v>782</v>
      </c>
      <c r="M267" t="s">
        <v>1755</v>
      </c>
      <c r="N267" t="s">
        <v>1756</v>
      </c>
      <c r="O267" t="s">
        <v>58</v>
      </c>
      <c r="P267" t="s">
        <v>424</v>
      </c>
      <c r="Q267" t="s">
        <v>424</v>
      </c>
      <c r="R267" t="s">
        <v>234</v>
      </c>
      <c r="S267" t="s">
        <v>1757</v>
      </c>
      <c r="T267" t="s">
        <v>75</v>
      </c>
      <c r="U267" t="s">
        <v>75</v>
      </c>
      <c r="V267" t="s">
        <v>75</v>
      </c>
      <c r="W267" t="s">
        <v>75</v>
      </c>
      <c r="X267" t="s">
        <v>75</v>
      </c>
      <c r="Y267" t="s">
        <v>68</v>
      </c>
      <c r="Z267" t="s">
        <v>426</v>
      </c>
      <c r="AA267" t="s">
        <v>406</v>
      </c>
      <c r="AB267" t="s">
        <v>102</v>
      </c>
      <c r="AC267" t="s">
        <v>68</v>
      </c>
      <c r="AF267" t="s">
        <v>72</v>
      </c>
      <c r="AG267" t="s">
        <v>235</v>
      </c>
      <c r="AH267" t="s">
        <v>74</v>
      </c>
      <c r="AI267" t="s">
        <v>75</v>
      </c>
      <c r="AJ267" t="s">
        <v>75</v>
      </c>
      <c r="AK267" t="s">
        <v>90</v>
      </c>
      <c r="AN267" t="s">
        <v>75</v>
      </c>
      <c r="AO267" t="s">
        <v>75</v>
      </c>
      <c r="AP267" t="s">
        <v>68</v>
      </c>
      <c r="AQ267" t="s">
        <v>75</v>
      </c>
      <c r="AR267" t="s">
        <v>105</v>
      </c>
    </row>
    <row r="268" spans="1:44" hidden="1" x14ac:dyDescent="0.15">
      <c r="A268" t="s">
        <v>46</v>
      </c>
      <c r="B268" t="s">
        <v>47</v>
      </c>
      <c r="C268" t="s">
        <v>48</v>
      </c>
      <c r="D268" t="s">
        <v>47</v>
      </c>
      <c r="E268" t="s">
        <v>47</v>
      </c>
      <c r="F268" t="s">
        <v>443</v>
      </c>
      <c r="G268" t="s">
        <v>395</v>
      </c>
      <c r="H268" t="s">
        <v>444</v>
      </c>
      <c r="I268" t="s">
        <v>1753</v>
      </c>
      <c r="J268" t="s">
        <v>53</v>
      </c>
      <c r="K268" t="s">
        <v>1754</v>
      </c>
      <c r="L268" t="s">
        <v>782</v>
      </c>
      <c r="M268" t="s">
        <v>1755</v>
      </c>
      <c r="N268" t="s">
        <v>1758</v>
      </c>
      <c r="O268" t="s">
        <v>58</v>
      </c>
      <c r="P268" t="s">
        <v>424</v>
      </c>
      <c r="Q268" t="s">
        <v>424</v>
      </c>
      <c r="R268" t="s">
        <v>234</v>
      </c>
      <c r="S268" t="s">
        <v>1757</v>
      </c>
      <c r="T268" t="s">
        <v>75</v>
      </c>
      <c r="U268" t="s">
        <v>75</v>
      </c>
      <c r="V268" t="s">
        <v>75</v>
      </c>
      <c r="W268" t="s">
        <v>75</v>
      </c>
      <c r="X268" t="s">
        <v>75</v>
      </c>
      <c r="Y268" t="s">
        <v>68</v>
      </c>
      <c r="Z268" t="s">
        <v>426</v>
      </c>
      <c r="AA268" t="s">
        <v>406</v>
      </c>
      <c r="AB268" t="s">
        <v>102</v>
      </c>
      <c r="AC268" t="s">
        <v>68</v>
      </c>
      <c r="AF268" t="s">
        <v>72</v>
      </c>
      <c r="AG268" t="s">
        <v>235</v>
      </c>
      <c r="AH268" t="s">
        <v>74</v>
      </c>
      <c r="AI268" t="s">
        <v>75</v>
      </c>
      <c r="AJ268" t="s">
        <v>75</v>
      </c>
      <c r="AK268" t="s">
        <v>90</v>
      </c>
      <c r="AN268" t="s">
        <v>75</v>
      </c>
      <c r="AO268" t="s">
        <v>75</v>
      </c>
      <c r="AP268" t="s">
        <v>68</v>
      </c>
      <c r="AQ268" t="s">
        <v>75</v>
      </c>
      <c r="AR268" t="s">
        <v>105</v>
      </c>
    </row>
    <row r="269" spans="1:44" hidden="1" x14ac:dyDescent="0.15">
      <c r="A269" t="s">
        <v>46</v>
      </c>
      <c r="B269" t="s">
        <v>47</v>
      </c>
      <c r="C269" t="s">
        <v>48</v>
      </c>
      <c r="D269" t="s">
        <v>47</v>
      </c>
      <c r="E269" t="s">
        <v>47</v>
      </c>
      <c r="F269" t="s">
        <v>443</v>
      </c>
      <c r="G269" t="s">
        <v>395</v>
      </c>
      <c r="H269" t="s">
        <v>444</v>
      </c>
      <c r="I269" t="s">
        <v>1753</v>
      </c>
      <c r="J269" t="s">
        <v>53</v>
      </c>
      <c r="K269" t="s">
        <v>1754</v>
      </c>
      <c r="L269" t="s">
        <v>782</v>
      </c>
      <c r="M269" t="s">
        <v>1755</v>
      </c>
      <c r="N269" t="s">
        <v>1759</v>
      </c>
      <c r="O269" t="s">
        <v>58</v>
      </c>
      <c r="P269" t="s">
        <v>424</v>
      </c>
      <c r="Q269" t="s">
        <v>424</v>
      </c>
      <c r="R269" t="s">
        <v>234</v>
      </c>
      <c r="S269" t="s">
        <v>570</v>
      </c>
      <c r="T269" t="s">
        <v>75</v>
      </c>
      <c r="U269" t="s">
        <v>75</v>
      </c>
      <c r="V269" t="s">
        <v>75</v>
      </c>
      <c r="W269" t="s">
        <v>75</v>
      </c>
      <c r="X269" t="s">
        <v>75</v>
      </c>
      <c r="Y269" t="s">
        <v>68</v>
      </c>
      <c r="Z269" t="s">
        <v>426</v>
      </c>
      <c r="AA269" t="s">
        <v>406</v>
      </c>
      <c r="AB269" t="s">
        <v>102</v>
      </c>
      <c r="AC269" t="s">
        <v>68</v>
      </c>
      <c r="AF269" t="s">
        <v>72</v>
      </c>
      <c r="AG269" t="s">
        <v>235</v>
      </c>
      <c r="AH269" t="s">
        <v>74</v>
      </c>
      <c r="AI269" t="s">
        <v>75</v>
      </c>
      <c r="AJ269" t="s">
        <v>75</v>
      </c>
      <c r="AK269" t="s">
        <v>90</v>
      </c>
      <c r="AN269" t="s">
        <v>75</v>
      </c>
      <c r="AO269" t="s">
        <v>75</v>
      </c>
      <c r="AP269" t="s">
        <v>68</v>
      </c>
      <c r="AQ269" t="s">
        <v>75</v>
      </c>
      <c r="AR269" t="s">
        <v>105</v>
      </c>
    </row>
    <row r="270" spans="1:44" hidden="1" x14ac:dyDescent="0.15">
      <c r="A270" t="s">
        <v>46</v>
      </c>
      <c r="B270" t="s">
        <v>47</v>
      </c>
      <c r="C270" t="s">
        <v>48</v>
      </c>
      <c r="D270" t="s">
        <v>47</v>
      </c>
      <c r="E270" t="s">
        <v>503</v>
      </c>
      <c r="F270" t="s">
        <v>443</v>
      </c>
      <c r="G270" t="s">
        <v>395</v>
      </c>
      <c r="H270" t="s">
        <v>779</v>
      </c>
      <c r="I270" t="s">
        <v>780</v>
      </c>
      <c r="J270" t="s">
        <v>505</v>
      </c>
      <c r="K270" t="s">
        <v>781</v>
      </c>
      <c r="L270" t="s">
        <v>782</v>
      </c>
      <c r="M270" t="s">
        <v>783</v>
      </c>
      <c r="N270" t="s">
        <v>1760</v>
      </c>
      <c r="O270" t="s">
        <v>58</v>
      </c>
      <c r="P270" t="s">
        <v>58</v>
      </c>
      <c r="Q270" t="s">
        <v>403</v>
      </c>
      <c r="R270" t="s">
        <v>166</v>
      </c>
      <c r="S270" t="s">
        <v>1761</v>
      </c>
      <c r="T270" t="s">
        <v>1762</v>
      </c>
      <c r="U270" t="s">
        <v>1763</v>
      </c>
      <c r="V270" t="s">
        <v>1764</v>
      </c>
      <c r="W270" t="s">
        <v>1765</v>
      </c>
      <c r="X270" t="s">
        <v>1766</v>
      </c>
      <c r="Y270" s="74">
        <v>43840</v>
      </c>
      <c r="Z270" t="s">
        <v>405</v>
      </c>
      <c r="AA270" t="s">
        <v>406</v>
      </c>
      <c r="AB270" t="s">
        <v>102</v>
      </c>
      <c r="AC270" s="74">
        <v>32516</v>
      </c>
      <c r="AF270" t="s">
        <v>72</v>
      </c>
      <c r="AG270" t="s">
        <v>73</v>
      </c>
      <c r="AH270" t="s">
        <v>74</v>
      </c>
      <c r="AI270" t="s">
        <v>75</v>
      </c>
      <c r="AJ270" t="s">
        <v>1767</v>
      </c>
      <c r="AK270" t="s">
        <v>90</v>
      </c>
      <c r="AN270" t="s">
        <v>75</v>
      </c>
      <c r="AO270" t="s">
        <v>75</v>
      </c>
      <c r="AP270" t="s">
        <v>68</v>
      </c>
      <c r="AQ270" t="s">
        <v>75</v>
      </c>
      <c r="AR270" t="s">
        <v>75</v>
      </c>
    </row>
    <row r="271" spans="1:44" hidden="1" x14ac:dyDescent="0.15">
      <c r="A271" s="69" t="s">
        <v>46</v>
      </c>
      <c r="B271" s="69" t="s">
        <v>47</v>
      </c>
      <c r="C271" s="69" t="s">
        <v>48</v>
      </c>
      <c r="D271" s="69" t="s">
        <v>47</v>
      </c>
      <c r="E271" s="69" t="s">
        <v>394</v>
      </c>
      <c r="F271" s="69" t="s">
        <v>443</v>
      </c>
      <c r="G271" s="69" t="s">
        <v>395</v>
      </c>
      <c r="H271" s="69" t="s">
        <v>396</v>
      </c>
      <c r="I271" s="69" t="s">
        <v>532</v>
      </c>
      <c r="J271" s="69" t="s">
        <v>533</v>
      </c>
      <c r="K271" s="69" t="s">
        <v>534</v>
      </c>
      <c r="L271" s="69" t="s">
        <v>507</v>
      </c>
      <c r="M271" s="69" t="s">
        <v>535</v>
      </c>
      <c r="N271" s="69" t="s">
        <v>1768</v>
      </c>
      <c r="O271" s="69" t="s">
        <v>58</v>
      </c>
      <c r="P271" s="69" t="s">
        <v>58</v>
      </c>
      <c r="Q271" s="69" t="s">
        <v>403</v>
      </c>
      <c r="R271" s="69" t="s">
        <v>234</v>
      </c>
      <c r="S271" s="69" t="s">
        <v>1769</v>
      </c>
      <c r="T271" s="69" t="s">
        <v>75</v>
      </c>
      <c r="U271" s="69" t="s">
        <v>75</v>
      </c>
      <c r="V271" s="69" t="s">
        <v>75</v>
      </c>
      <c r="W271" s="69" t="s">
        <v>75</v>
      </c>
      <c r="X271" s="69" t="s">
        <v>75</v>
      </c>
      <c r="Y271" s="69" t="s">
        <v>68</v>
      </c>
      <c r="Z271" s="69" t="s">
        <v>405</v>
      </c>
      <c r="AA271" s="69" t="s">
        <v>406</v>
      </c>
      <c r="AB271" s="69" t="s">
        <v>102</v>
      </c>
      <c r="AC271" s="69" t="s">
        <v>68</v>
      </c>
      <c r="AD271" s="69"/>
      <c r="AE271" s="69"/>
      <c r="AF271" s="69" t="s">
        <v>72</v>
      </c>
      <c r="AG271" s="69" t="s">
        <v>235</v>
      </c>
      <c r="AH271" s="69" t="s">
        <v>74</v>
      </c>
      <c r="AI271" s="69" t="s">
        <v>75</v>
      </c>
      <c r="AJ271" s="69" t="s">
        <v>75</v>
      </c>
      <c r="AK271" s="69" t="s">
        <v>90</v>
      </c>
      <c r="AL271" s="69"/>
      <c r="AM271" s="69"/>
      <c r="AN271" s="69" t="s">
        <v>75</v>
      </c>
      <c r="AO271" s="69" t="s">
        <v>75</v>
      </c>
      <c r="AP271" s="69" t="s">
        <v>68</v>
      </c>
      <c r="AQ271" s="69" t="s">
        <v>75</v>
      </c>
      <c r="AR271" s="69" t="s">
        <v>105</v>
      </c>
    </row>
    <row r="272" spans="1:44" s="69" customFormat="1" hidden="1" x14ac:dyDescent="0.15">
      <c r="A272" s="69" t="s">
        <v>46</v>
      </c>
      <c r="B272" s="69" t="s">
        <v>47</v>
      </c>
      <c r="C272" s="69" t="s">
        <v>48</v>
      </c>
      <c r="D272" s="69" t="s">
        <v>47</v>
      </c>
      <c r="E272" s="69" t="s">
        <v>394</v>
      </c>
      <c r="F272" s="69" t="s">
        <v>427</v>
      </c>
      <c r="G272" s="69" t="s">
        <v>395</v>
      </c>
      <c r="H272" s="69" t="s">
        <v>409</v>
      </c>
      <c r="I272" s="69" t="s">
        <v>1770</v>
      </c>
      <c r="J272" s="69" t="s">
        <v>1771</v>
      </c>
      <c r="K272" s="69" t="s">
        <v>1772</v>
      </c>
      <c r="L272" s="69" t="s">
        <v>507</v>
      </c>
      <c r="M272" s="69" t="s">
        <v>1773</v>
      </c>
      <c r="N272" s="69" t="s">
        <v>1774</v>
      </c>
      <c r="O272" s="69" t="s">
        <v>58</v>
      </c>
      <c r="P272" s="69" t="s">
        <v>58</v>
      </c>
      <c r="Q272" s="69" t="s">
        <v>403</v>
      </c>
      <c r="R272" s="69" t="s">
        <v>234</v>
      </c>
      <c r="S272" s="69" t="s">
        <v>1775</v>
      </c>
      <c r="T272" s="69" t="s">
        <v>75</v>
      </c>
      <c r="U272" s="69" t="s">
        <v>75</v>
      </c>
      <c r="V272" s="69" t="s">
        <v>75</v>
      </c>
      <c r="W272" s="69" t="s">
        <v>75</v>
      </c>
      <c r="X272" s="69" t="s">
        <v>75</v>
      </c>
      <c r="Y272" s="69" t="s">
        <v>68</v>
      </c>
      <c r="Z272" s="69" t="s">
        <v>405</v>
      </c>
      <c r="AA272" s="69" t="s">
        <v>406</v>
      </c>
      <c r="AB272" s="69" t="s">
        <v>102</v>
      </c>
      <c r="AC272" s="69" t="s">
        <v>68</v>
      </c>
      <c r="AF272" s="69" t="s">
        <v>72</v>
      </c>
      <c r="AG272" s="69" t="s">
        <v>235</v>
      </c>
      <c r="AH272" s="69" t="s">
        <v>74</v>
      </c>
      <c r="AI272" s="69" t="s">
        <v>75</v>
      </c>
      <c r="AJ272" s="69" t="s">
        <v>75</v>
      </c>
      <c r="AK272" s="69" t="s">
        <v>90</v>
      </c>
      <c r="AN272" s="69" t="s">
        <v>75</v>
      </c>
      <c r="AO272" s="69" t="s">
        <v>75</v>
      </c>
      <c r="AP272" s="69" t="s">
        <v>68</v>
      </c>
      <c r="AQ272" s="69" t="s">
        <v>75</v>
      </c>
      <c r="AR272" s="69" t="s">
        <v>105</v>
      </c>
    </row>
    <row r="273" spans="1:44" hidden="1" x14ac:dyDescent="0.15">
      <c r="A273" t="s">
        <v>46</v>
      </c>
      <c r="B273" t="s">
        <v>47</v>
      </c>
      <c r="C273" t="s">
        <v>48</v>
      </c>
      <c r="D273" t="s">
        <v>47</v>
      </c>
      <c r="E273" t="s">
        <v>503</v>
      </c>
      <c r="F273" t="s">
        <v>443</v>
      </c>
      <c r="G273" t="s">
        <v>395</v>
      </c>
      <c r="H273" t="s">
        <v>779</v>
      </c>
      <c r="I273" t="s">
        <v>780</v>
      </c>
      <c r="J273" t="s">
        <v>505</v>
      </c>
      <c r="K273" t="s">
        <v>781</v>
      </c>
      <c r="L273" t="s">
        <v>782</v>
      </c>
      <c r="M273" t="s">
        <v>783</v>
      </c>
      <c r="N273" t="s">
        <v>1776</v>
      </c>
      <c r="O273" t="s">
        <v>58</v>
      </c>
      <c r="P273" t="s">
        <v>58</v>
      </c>
      <c r="Q273" t="s">
        <v>403</v>
      </c>
      <c r="R273" t="s">
        <v>166</v>
      </c>
      <c r="S273" t="s">
        <v>1777</v>
      </c>
      <c r="T273" t="s">
        <v>1778</v>
      </c>
      <c r="U273" t="s">
        <v>1779</v>
      </c>
      <c r="V273" t="s">
        <v>153</v>
      </c>
      <c r="W273" t="s">
        <v>1673</v>
      </c>
      <c r="X273" t="s">
        <v>1780</v>
      </c>
      <c r="Y273" s="74">
        <v>42430</v>
      </c>
      <c r="Z273" t="s">
        <v>127</v>
      </c>
      <c r="AA273" t="s">
        <v>406</v>
      </c>
      <c r="AB273" t="s">
        <v>102</v>
      </c>
      <c r="AC273" s="74">
        <v>24848</v>
      </c>
      <c r="AF273" t="s">
        <v>72</v>
      </c>
      <c r="AG273" t="s">
        <v>73</v>
      </c>
      <c r="AH273" t="s">
        <v>74</v>
      </c>
      <c r="AI273" t="s">
        <v>75</v>
      </c>
      <c r="AJ273" t="s">
        <v>1781</v>
      </c>
      <c r="AK273" t="s">
        <v>285</v>
      </c>
      <c r="AN273" t="s">
        <v>1782</v>
      </c>
      <c r="AO273" t="s">
        <v>1783</v>
      </c>
      <c r="AP273" t="s">
        <v>68</v>
      </c>
      <c r="AQ273" t="s">
        <v>75</v>
      </c>
      <c r="AR273" t="s">
        <v>105</v>
      </c>
    </row>
    <row r="274" spans="1:44" hidden="1" x14ac:dyDescent="0.15">
      <c r="A274" t="s">
        <v>46</v>
      </c>
      <c r="B274" t="s">
        <v>47</v>
      </c>
      <c r="C274" t="s">
        <v>48</v>
      </c>
      <c r="D274" t="s">
        <v>47</v>
      </c>
      <c r="E274" t="s">
        <v>503</v>
      </c>
      <c r="F274" t="s">
        <v>443</v>
      </c>
      <c r="G274" t="s">
        <v>395</v>
      </c>
      <c r="H274" t="s">
        <v>779</v>
      </c>
      <c r="I274" t="s">
        <v>780</v>
      </c>
      <c r="J274" t="s">
        <v>505</v>
      </c>
      <c r="K274" t="s">
        <v>781</v>
      </c>
      <c r="L274" t="s">
        <v>782</v>
      </c>
      <c r="M274" t="s">
        <v>783</v>
      </c>
      <c r="N274" t="s">
        <v>1784</v>
      </c>
      <c r="O274" t="s">
        <v>58</v>
      </c>
      <c r="P274" t="s">
        <v>58</v>
      </c>
      <c r="Q274" t="s">
        <v>403</v>
      </c>
      <c r="R274" t="s">
        <v>166</v>
      </c>
      <c r="S274" t="s">
        <v>1785</v>
      </c>
      <c r="T274" t="s">
        <v>1786</v>
      </c>
      <c r="U274" t="s">
        <v>1787</v>
      </c>
      <c r="V274" t="s">
        <v>1788</v>
      </c>
      <c r="W274" t="s">
        <v>242</v>
      </c>
      <c r="X274" t="s">
        <v>1789</v>
      </c>
      <c r="Y274" s="74">
        <v>29177</v>
      </c>
      <c r="Z274" t="s">
        <v>405</v>
      </c>
      <c r="AA274" t="s">
        <v>406</v>
      </c>
      <c r="AB274" t="s">
        <v>102</v>
      </c>
      <c r="AC274" s="74">
        <v>29177</v>
      </c>
      <c r="AF274" t="s">
        <v>72</v>
      </c>
      <c r="AG274" t="s">
        <v>73</v>
      </c>
      <c r="AH274" t="s">
        <v>74</v>
      </c>
      <c r="AI274" t="s">
        <v>75</v>
      </c>
      <c r="AJ274" t="s">
        <v>1790</v>
      </c>
      <c r="AK274" t="s">
        <v>90</v>
      </c>
      <c r="AN274" t="s">
        <v>53</v>
      </c>
      <c r="AO274" t="s">
        <v>53</v>
      </c>
      <c r="AP274" t="s">
        <v>68</v>
      </c>
      <c r="AQ274" t="s">
        <v>75</v>
      </c>
      <c r="AR274" t="s">
        <v>105</v>
      </c>
    </row>
    <row r="275" spans="1:44" s="69" customFormat="1" hidden="1" x14ac:dyDescent="0.15">
      <c r="A275" s="69" t="s">
        <v>46</v>
      </c>
      <c r="B275" s="69" t="s">
        <v>47</v>
      </c>
      <c r="C275" s="69" t="s">
        <v>48</v>
      </c>
      <c r="D275" s="69" t="s">
        <v>47</v>
      </c>
      <c r="E275" s="69" t="s">
        <v>407</v>
      </c>
      <c r="F275" s="69" t="s">
        <v>427</v>
      </c>
      <c r="G275" s="69" t="s">
        <v>395</v>
      </c>
      <c r="H275" s="69" t="s">
        <v>451</v>
      </c>
      <c r="I275" s="69" t="s">
        <v>1791</v>
      </c>
      <c r="J275" s="69" t="s">
        <v>1792</v>
      </c>
      <c r="K275" s="69" t="s">
        <v>1793</v>
      </c>
      <c r="L275" s="69" t="s">
        <v>507</v>
      </c>
      <c r="M275" s="69" t="s">
        <v>1794</v>
      </c>
      <c r="N275" s="69" t="s">
        <v>1795</v>
      </c>
      <c r="O275" s="69" t="s">
        <v>58</v>
      </c>
      <c r="P275" s="69" t="s">
        <v>58</v>
      </c>
      <c r="Q275" s="69" t="s">
        <v>403</v>
      </c>
      <c r="R275" s="69" t="s">
        <v>234</v>
      </c>
      <c r="S275" s="69" t="s">
        <v>1796</v>
      </c>
      <c r="T275" s="69" t="s">
        <v>75</v>
      </c>
      <c r="U275" s="69" t="s">
        <v>75</v>
      </c>
      <c r="V275" s="69" t="s">
        <v>75</v>
      </c>
      <c r="W275" s="69" t="s">
        <v>75</v>
      </c>
      <c r="X275" s="69" t="s">
        <v>75</v>
      </c>
      <c r="Y275" s="69" t="s">
        <v>68</v>
      </c>
      <c r="Z275" s="69" t="s">
        <v>405</v>
      </c>
      <c r="AA275" s="69" t="s">
        <v>406</v>
      </c>
      <c r="AB275" s="69" t="s">
        <v>102</v>
      </c>
      <c r="AC275" s="69" t="s">
        <v>68</v>
      </c>
      <c r="AF275" s="69" t="s">
        <v>72</v>
      </c>
      <c r="AG275" s="69" t="s">
        <v>235</v>
      </c>
      <c r="AH275" s="69" t="s">
        <v>74</v>
      </c>
      <c r="AI275" s="69" t="s">
        <v>75</v>
      </c>
      <c r="AJ275" s="69" t="s">
        <v>75</v>
      </c>
      <c r="AK275" s="69" t="s">
        <v>90</v>
      </c>
      <c r="AN275" s="69" t="s">
        <v>75</v>
      </c>
      <c r="AO275" s="69" t="s">
        <v>75</v>
      </c>
      <c r="AP275" s="69" t="s">
        <v>68</v>
      </c>
      <c r="AQ275" s="69" t="s">
        <v>75</v>
      </c>
      <c r="AR275" s="69" t="s">
        <v>105</v>
      </c>
    </row>
    <row r="276" spans="1:44" hidden="1" x14ac:dyDescent="0.15">
      <c r="A276" t="s">
        <v>46</v>
      </c>
      <c r="B276" t="s">
        <v>47</v>
      </c>
      <c r="C276" t="s">
        <v>48</v>
      </c>
      <c r="D276" t="s">
        <v>47</v>
      </c>
      <c r="E276" t="s">
        <v>503</v>
      </c>
      <c r="F276" t="s">
        <v>443</v>
      </c>
      <c r="G276" t="s">
        <v>395</v>
      </c>
      <c r="H276" t="s">
        <v>779</v>
      </c>
      <c r="I276" t="s">
        <v>780</v>
      </c>
      <c r="J276" t="s">
        <v>505</v>
      </c>
      <c r="K276" t="s">
        <v>781</v>
      </c>
      <c r="L276" t="s">
        <v>782</v>
      </c>
      <c r="M276" t="s">
        <v>783</v>
      </c>
      <c r="N276" t="s">
        <v>1797</v>
      </c>
      <c r="O276" t="s">
        <v>58</v>
      </c>
      <c r="P276" t="s">
        <v>424</v>
      </c>
      <c r="Q276" t="s">
        <v>424</v>
      </c>
      <c r="R276" t="s">
        <v>166</v>
      </c>
      <c r="S276" t="s">
        <v>1798</v>
      </c>
      <c r="T276" t="s">
        <v>1799</v>
      </c>
      <c r="U276" t="s">
        <v>1800</v>
      </c>
      <c r="V276" t="s">
        <v>695</v>
      </c>
      <c r="W276" t="s">
        <v>1801</v>
      </c>
      <c r="X276" t="s">
        <v>1802</v>
      </c>
      <c r="Y276" s="74">
        <v>39037</v>
      </c>
      <c r="Z276" t="s">
        <v>75</v>
      </c>
      <c r="AA276" t="s">
        <v>406</v>
      </c>
      <c r="AB276" t="s">
        <v>102</v>
      </c>
      <c r="AC276" s="74">
        <v>26771</v>
      </c>
      <c r="AF276" t="s">
        <v>72</v>
      </c>
      <c r="AG276" t="s">
        <v>660</v>
      </c>
      <c r="AH276" t="s">
        <v>74</v>
      </c>
      <c r="AI276" t="s">
        <v>75</v>
      </c>
      <c r="AJ276" t="s">
        <v>75</v>
      </c>
      <c r="AK276" t="s">
        <v>104</v>
      </c>
      <c r="AN276" t="s">
        <v>53</v>
      </c>
      <c r="AO276" t="s">
        <v>129</v>
      </c>
      <c r="AP276" t="s">
        <v>68</v>
      </c>
      <c r="AQ276" t="s">
        <v>75</v>
      </c>
      <c r="AR276" t="s">
        <v>105</v>
      </c>
    </row>
    <row r="277" spans="1:44" hidden="1" x14ac:dyDescent="0.15">
      <c r="A277" t="s">
        <v>46</v>
      </c>
      <c r="B277" t="s">
        <v>47</v>
      </c>
      <c r="C277" t="s">
        <v>48</v>
      </c>
      <c r="D277" t="s">
        <v>47</v>
      </c>
      <c r="E277" t="s">
        <v>503</v>
      </c>
      <c r="F277" t="s">
        <v>443</v>
      </c>
      <c r="G277" t="s">
        <v>395</v>
      </c>
      <c r="H277" t="s">
        <v>779</v>
      </c>
      <c r="I277" t="s">
        <v>780</v>
      </c>
      <c r="J277" t="s">
        <v>505</v>
      </c>
      <c r="K277" t="s">
        <v>781</v>
      </c>
      <c r="L277" t="s">
        <v>782</v>
      </c>
      <c r="M277" t="s">
        <v>783</v>
      </c>
      <c r="N277" t="s">
        <v>1803</v>
      </c>
      <c r="O277" t="s">
        <v>163</v>
      </c>
      <c r="P277" t="s">
        <v>375</v>
      </c>
      <c r="Q277" t="s">
        <v>376</v>
      </c>
      <c r="R277" t="s">
        <v>234</v>
      </c>
      <c r="S277" t="s">
        <v>1804</v>
      </c>
      <c r="T277" t="s">
        <v>75</v>
      </c>
      <c r="U277" t="s">
        <v>75</v>
      </c>
      <c r="V277" t="s">
        <v>75</v>
      </c>
      <c r="W277" t="s">
        <v>75</v>
      </c>
      <c r="X277" t="s">
        <v>75</v>
      </c>
      <c r="Y277" t="s">
        <v>68</v>
      </c>
      <c r="Z277" t="s">
        <v>53</v>
      </c>
      <c r="AA277" t="s">
        <v>70</v>
      </c>
      <c r="AB277" t="s">
        <v>102</v>
      </c>
      <c r="AC277" t="s">
        <v>68</v>
      </c>
      <c r="AF277" t="s">
        <v>72</v>
      </c>
      <c r="AG277" t="s">
        <v>235</v>
      </c>
      <c r="AH277" t="s">
        <v>74</v>
      </c>
      <c r="AI277" t="s">
        <v>75</v>
      </c>
      <c r="AJ277" t="s">
        <v>75</v>
      </c>
      <c r="AK277" t="s">
        <v>90</v>
      </c>
      <c r="AN277" t="s">
        <v>75</v>
      </c>
      <c r="AO277" t="s">
        <v>75</v>
      </c>
      <c r="AP277" t="s">
        <v>68</v>
      </c>
      <c r="AQ277" t="s">
        <v>75</v>
      </c>
      <c r="AR277" t="s">
        <v>105</v>
      </c>
    </row>
    <row r="278" spans="1:44" s="69" customFormat="1" hidden="1" x14ac:dyDescent="0.15">
      <c r="A278" s="69" t="s">
        <v>46</v>
      </c>
      <c r="B278" s="69" t="s">
        <v>47</v>
      </c>
      <c r="C278" s="69" t="s">
        <v>48</v>
      </c>
      <c r="D278" s="69" t="s">
        <v>47</v>
      </c>
      <c r="E278" s="69" t="s">
        <v>407</v>
      </c>
      <c r="F278" s="69" t="s">
        <v>427</v>
      </c>
      <c r="G278" s="69" t="s">
        <v>395</v>
      </c>
      <c r="H278" s="69" t="s">
        <v>451</v>
      </c>
      <c r="I278" s="69" t="s">
        <v>1805</v>
      </c>
      <c r="J278" s="69" t="s">
        <v>1806</v>
      </c>
      <c r="K278" s="69" t="s">
        <v>1807</v>
      </c>
      <c r="L278" s="69" t="s">
        <v>507</v>
      </c>
      <c r="M278" s="69" t="s">
        <v>1808</v>
      </c>
      <c r="N278" s="69" t="s">
        <v>1809</v>
      </c>
      <c r="O278" s="69" t="s">
        <v>58</v>
      </c>
      <c r="P278" s="69" t="s">
        <v>58</v>
      </c>
      <c r="Q278" s="69" t="s">
        <v>403</v>
      </c>
      <c r="R278" s="69" t="s">
        <v>234</v>
      </c>
      <c r="S278" s="69" t="s">
        <v>1810</v>
      </c>
      <c r="T278" s="69" t="s">
        <v>75</v>
      </c>
      <c r="U278" s="69" t="s">
        <v>75</v>
      </c>
      <c r="V278" s="69" t="s">
        <v>75</v>
      </c>
      <c r="W278" s="69" t="s">
        <v>75</v>
      </c>
      <c r="X278" s="69" t="s">
        <v>75</v>
      </c>
      <c r="Y278" s="69" t="s">
        <v>68</v>
      </c>
      <c r="Z278" s="69" t="s">
        <v>405</v>
      </c>
      <c r="AA278" s="69" t="s">
        <v>406</v>
      </c>
      <c r="AB278" s="69" t="s">
        <v>102</v>
      </c>
      <c r="AC278" s="69" t="s">
        <v>68</v>
      </c>
      <c r="AF278" s="69" t="s">
        <v>72</v>
      </c>
      <c r="AG278" s="69" t="s">
        <v>235</v>
      </c>
      <c r="AH278" s="69" t="s">
        <v>74</v>
      </c>
      <c r="AI278" s="69" t="s">
        <v>75</v>
      </c>
      <c r="AJ278" s="69" t="s">
        <v>75</v>
      </c>
      <c r="AK278" s="69" t="s">
        <v>90</v>
      </c>
      <c r="AN278" s="69" t="s">
        <v>75</v>
      </c>
      <c r="AO278" s="69" t="s">
        <v>75</v>
      </c>
      <c r="AP278" s="69" t="s">
        <v>68</v>
      </c>
      <c r="AQ278" s="69" t="s">
        <v>75</v>
      </c>
      <c r="AR278" s="69" t="s">
        <v>105</v>
      </c>
    </row>
    <row r="279" spans="1:44" s="69" customFormat="1" hidden="1" x14ac:dyDescent="0.15">
      <c r="A279" s="69" t="s">
        <v>46</v>
      </c>
      <c r="B279" s="69" t="s">
        <v>47</v>
      </c>
      <c r="C279" s="69" t="s">
        <v>48</v>
      </c>
      <c r="D279" s="69" t="s">
        <v>47</v>
      </c>
      <c r="E279" s="69" t="s">
        <v>47</v>
      </c>
      <c r="F279" s="69" t="s">
        <v>443</v>
      </c>
      <c r="G279" s="69" t="s">
        <v>395</v>
      </c>
      <c r="H279" s="69" t="s">
        <v>409</v>
      </c>
      <c r="I279" s="69" t="s">
        <v>548</v>
      </c>
      <c r="J279" s="69" t="s">
        <v>549</v>
      </c>
      <c r="K279" s="69" t="s">
        <v>550</v>
      </c>
      <c r="L279" s="69" t="s">
        <v>507</v>
      </c>
      <c r="M279" s="69" t="s">
        <v>551</v>
      </c>
      <c r="N279" s="69" t="s">
        <v>1811</v>
      </c>
      <c r="O279" s="69" t="s">
        <v>58</v>
      </c>
      <c r="P279" s="69" t="s">
        <v>58</v>
      </c>
      <c r="Q279" s="69" t="s">
        <v>403</v>
      </c>
      <c r="R279" s="69" t="s">
        <v>234</v>
      </c>
      <c r="S279" s="69" t="s">
        <v>1812</v>
      </c>
      <c r="T279" s="69" t="s">
        <v>75</v>
      </c>
      <c r="U279" s="69" t="s">
        <v>75</v>
      </c>
      <c r="V279" s="69" t="s">
        <v>75</v>
      </c>
      <c r="W279" s="69" t="s">
        <v>75</v>
      </c>
      <c r="X279" s="69" t="s">
        <v>75</v>
      </c>
      <c r="Y279" s="69" t="s">
        <v>68</v>
      </c>
      <c r="Z279" s="69" t="s">
        <v>405</v>
      </c>
      <c r="AA279" s="69" t="s">
        <v>406</v>
      </c>
      <c r="AB279" s="69" t="s">
        <v>102</v>
      </c>
      <c r="AC279" s="69" t="s">
        <v>68</v>
      </c>
      <c r="AF279" s="69" t="s">
        <v>72</v>
      </c>
      <c r="AG279" s="69" t="s">
        <v>235</v>
      </c>
      <c r="AH279" s="69" t="s">
        <v>74</v>
      </c>
      <c r="AI279" s="69" t="s">
        <v>75</v>
      </c>
      <c r="AJ279" s="69" t="s">
        <v>75</v>
      </c>
      <c r="AK279" s="69" t="s">
        <v>90</v>
      </c>
      <c r="AN279" s="69" t="s">
        <v>75</v>
      </c>
      <c r="AO279" s="69" t="s">
        <v>75</v>
      </c>
      <c r="AP279" s="69" t="s">
        <v>68</v>
      </c>
      <c r="AQ279" s="69" t="s">
        <v>75</v>
      </c>
      <c r="AR279" s="69" t="s">
        <v>105</v>
      </c>
    </row>
    <row r="280" spans="1:44" s="69" customFormat="1" hidden="1" x14ac:dyDescent="0.15">
      <c r="A280" s="69" t="s">
        <v>46</v>
      </c>
      <c r="B280" s="69" t="s">
        <v>47</v>
      </c>
      <c r="C280" s="69" t="s">
        <v>48</v>
      </c>
      <c r="D280" s="69" t="s">
        <v>47</v>
      </c>
      <c r="E280" s="69" t="s">
        <v>47</v>
      </c>
      <c r="F280" s="69" t="s">
        <v>443</v>
      </c>
      <c r="G280" s="69" t="s">
        <v>395</v>
      </c>
      <c r="H280" s="69" t="s">
        <v>409</v>
      </c>
      <c r="I280" s="69" t="s">
        <v>548</v>
      </c>
      <c r="J280" s="69" t="s">
        <v>549</v>
      </c>
      <c r="K280" s="69" t="s">
        <v>550</v>
      </c>
      <c r="L280" s="69" t="s">
        <v>507</v>
      </c>
      <c r="M280" s="69" t="s">
        <v>551</v>
      </c>
      <c r="N280" s="69" t="s">
        <v>1813</v>
      </c>
      <c r="O280" s="69" t="s">
        <v>58</v>
      </c>
      <c r="P280" s="69" t="s">
        <v>58</v>
      </c>
      <c r="Q280" s="69" t="s">
        <v>403</v>
      </c>
      <c r="R280" s="69" t="s">
        <v>234</v>
      </c>
      <c r="S280" s="69" t="s">
        <v>1814</v>
      </c>
      <c r="T280" s="69" t="s">
        <v>75</v>
      </c>
      <c r="U280" s="69" t="s">
        <v>75</v>
      </c>
      <c r="V280" s="69" t="s">
        <v>75</v>
      </c>
      <c r="W280" s="69" t="s">
        <v>75</v>
      </c>
      <c r="X280" s="69" t="s">
        <v>75</v>
      </c>
      <c r="Y280" s="69" t="s">
        <v>68</v>
      </c>
      <c r="Z280" s="69" t="s">
        <v>405</v>
      </c>
      <c r="AA280" s="69" t="s">
        <v>406</v>
      </c>
      <c r="AB280" s="69" t="s">
        <v>102</v>
      </c>
      <c r="AC280" s="69" t="s">
        <v>68</v>
      </c>
      <c r="AF280" s="69" t="s">
        <v>72</v>
      </c>
      <c r="AG280" s="69" t="s">
        <v>235</v>
      </c>
      <c r="AH280" s="69" t="s">
        <v>74</v>
      </c>
      <c r="AI280" s="69" t="s">
        <v>75</v>
      </c>
      <c r="AJ280" s="69" t="s">
        <v>75</v>
      </c>
      <c r="AK280" s="69" t="s">
        <v>90</v>
      </c>
      <c r="AN280" s="69" t="s">
        <v>75</v>
      </c>
      <c r="AO280" s="69" t="s">
        <v>75</v>
      </c>
      <c r="AP280" s="69" t="s">
        <v>68</v>
      </c>
      <c r="AQ280" s="69" t="s">
        <v>75</v>
      </c>
      <c r="AR280" s="69" t="s">
        <v>105</v>
      </c>
    </row>
    <row r="281" spans="1:44" s="69" customFormat="1" hidden="1" x14ac:dyDescent="0.15">
      <c r="A281" s="69" t="s">
        <v>46</v>
      </c>
      <c r="B281" s="69" t="s">
        <v>47</v>
      </c>
      <c r="C281" s="69" t="s">
        <v>48</v>
      </c>
      <c r="D281" s="69" t="s">
        <v>47</v>
      </c>
      <c r="E281" s="69" t="s">
        <v>394</v>
      </c>
      <c r="F281" s="69" t="s">
        <v>443</v>
      </c>
      <c r="G281" s="69" t="s">
        <v>395</v>
      </c>
      <c r="H281" s="69" t="s">
        <v>409</v>
      </c>
      <c r="I281" s="69" t="s">
        <v>575</v>
      </c>
      <c r="J281" s="69" t="s">
        <v>576</v>
      </c>
      <c r="K281" s="69" t="s">
        <v>577</v>
      </c>
      <c r="L281" s="69" t="s">
        <v>507</v>
      </c>
      <c r="M281" s="69" t="s">
        <v>578</v>
      </c>
      <c r="N281" s="69" t="s">
        <v>1815</v>
      </c>
      <c r="O281" s="69" t="s">
        <v>58</v>
      </c>
      <c r="P281" s="69" t="s">
        <v>58</v>
      </c>
      <c r="Q281" s="69" t="s">
        <v>403</v>
      </c>
      <c r="R281" s="69" t="s">
        <v>234</v>
      </c>
      <c r="S281" s="69" t="s">
        <v>1816</v>
      </c>
      <c r="T281" s="69" t="s">
        <v>75</v>
      </c>
      <c r="U281" s="69" t="s">
        <v>75</v>
      </c>
      <c r="V281" s="69" t="s">
        <v>75</v>
      </c>
      <c r="W281" s="69" t="s">
        <v>75</v>
      </c>
      <c r="X281" s="69" t="s">
        <v>75</v>
      </c>
      <c r="Y281" s="69" t="s">
        <v>68</v>
      </c>
      <c r="Z281" s="69" t="s">
        <v>405</v>
      </c>
      <c r="AA281" s="69" t="s">
        <v>406</v>
      </c>
      <c r="AB281" s="69" t="s">
        <v>102</v>
      </c>
      <c r="AC281" s="69" t="s">
        <v>68</v>
      </c>
      <c r="AF281" s="69" t="s">
        <v>72</v>
      </c>
      <c r="AG281" s="69" t="s">
        <v>235</v>
      </c>
      <c r="AH281" s="69" t="s">
        <v>74</v>
      </c>
      <c r="AI281" s="69" t="s">
        <v>75</v>
      </c>
      <c r="AJ281" s="69" t="s">
        <v>75</v>
      </c>
      <c r="AK281" s="69" t="s">
        <v>90</v>
      </c>
      <c r="AN281" s="69" t="s">
        <v>75</v>
      </c>
      <c r="AO281" s="69" t="s">
        <v>75</v>
      </c>
      <c r="AP281" s="69" t="s">
        <v>68</v>
      </c>
      <c r="AQ281" s="69" t="s">
        <v>75</v>
      </c>
      <c r="AR281" s="69" t="s">
        <v>105</v>
      </c>
    </row>
    <row r="282" spans="1:44" s="69" customFormat="1" hidden="1" x14ac:dyDescent="0.15">
      <c r="A282" s="69" t="s">
        <v>46</v>
      </c>
      <c r="B282" s="69" t="s">
        <v>47</v>
      </c>
      <c r="C282" s="69" t="s">
        <v>48</v>
      </c>
      <c r="D282" s="69" t="s">
        <v>47</v>
      </c>
      <c r="E282" s="69" t="s">
        <v>394</v>
      </c>
      <c r="F282" s="69" t="s">
        <v>443</v>
      </c>
      <c r="G282" s="69" t="s">
        <v>395</v>
      </c>
      <c r="H282" s="69" t="s">
        <v>409</v>
      </c>
      <c r="I282" s="69" t="s">
        <v>575</v>
      </c>
      <c r="J282" s="69" t="s">
        <v>576</v>
      </c>
      <c r="K282" s="69" t="s">
        <v>577</v>
      </c>
      <c r="L282" s="69" t="s">
        <v>507</v>
      </c>
      <c r="M282" s="69" t="s">
        <v>578</v>
      </c>
      <c r="N282" s="69" t="s">
        <v>1817</v>
      </c>
      <c r="O282" s="69" t="s">
        <v>58</v>
      </c>
      <c r="P282" s="69" t="s">
        <v>58</v>
      </c>
      <c r="Q282" s="69" t="s">
        <v>403</v>
      </c>
      <c r="R282" s="69" t="s">
        <v>234</v>
      </c>
      <c r="S282" s="69" t="s">
        <v>1818</v>
      </c>
      <c r="T282" s="69" t="s">
        <v>75</v>
      </c>
      <c r="U282" s="69" t="s">
        <v>75</v>
      </c>
      <c r="V282" s="69" t="s">
        <v>75</v>
      </c>
      <c r="W282" s="69" t="s">
        <v>75</v>
      </c>
      <c r="X282" s="69" t="s">
        <v>75</v>
      </c>
      <c r="Y282" s="69" t="s">
        <v>68</v>
      </c>
      <c r="Z282" s="69" t="s">
        <v>405</v>
      </c>
      <c r="AA282" s="69" t="s">
        <v>406</v>
      </c>
      <c r="AB282" s="69" t="s">
        <v>102</v>
      </c>
      <c r="AC282" s="69" t="s">
        <v>68</v>
      </c>
      <c r="AF282" s="69" t="s">
        <v>72</v>
      </c>
      <c r="AG282" s="69" t="s">
        <v>235</v>
      </c>
      <c r="AH282" s="69" t="s">
        <v>74</v>
      </c>
      <c r="AI282" s="69" t="s">
        <v>75</v>
      </c>
      <c r="AJ282" s="69" t="s">
        <v>75</v>
      </c>
      <c r="AK282" s="69" t="s">
        <v>90</v>
      </c>
      <c r="AN282" s="69" t="s">
        <v>75</v>
      </c>
      <c r="AO282" s="69" t="s">
        <v>75</v>
      </c>
      <c r="AP282" s="69" t="s">
        <v>68</v>
      </c>
      <c r="AQ282" s="69" t="s">
        <v>75</v>
      </c>
      <c r="AR282" s="69" t="s">
        <v>105</v>
      </c>
    </row>
    <row r="283" spans="1:44" s="69" customFormat="1" hidden="1" x14ac:dyDescent="0.15">
      <c r="A283" s="69" t="s">
        <v>46</v>
      </c>
      <c r="B283" s="69" t="s">
        <v>47</v>
      </c>
      <c r="C283" s="69" t="s">
        <v>48</v>
      </c>
      <c r="D283" s="69" t="s">
        <v>47</v>
      </c>
      <c r="E283" s="69" t="s">
        <v>394</v>
      </c>
      <c r="F283" s="69" t="s">
        <v>443</v>
      </c>
      <c r="G283" s="69" t="s">
        <v>395</v>
      </c>
      <c r="H283" s="69" t="s">
        <v>409</v>
      </c>
      <c r="I283" s="69" t="s">
        <v>575</v>
      </c>
      <c r="J283" s="69" t="s">
        <v>576</v>
      </c>
      <c r="K283" s="69" t="s">
        <v>577</v>
      </c>
      <c r="L283" s="69" t="s">
        <v>507</v>
      </c>
      <c r="M283" s="69" t="s">
        <v>578</v>
      </c>
      <c r="N283" s="69" t="s">
        <v>1819</v>
      </c>
      <c r="O283" s="69" t="s">
        <v>58</v>
      </c>
      <c r="P283" s="69" t="s">
        <v>58</v>
      </c>
      <c r="Q283" s="69" t="s">
        <v>530</v>
      </c>
      <c r="R283" s="69" t="s">
        <v>234</v>
      </c>
      <c r="S283" s="69" t="s">
        <v>531</v>
      </c>
      <c r="T283" s="69" t="s">
        <v>75</v>
      </c>
      <c r="U283" s="69" t="s">
        <v>75</v>
      </c>
      <c r="V283" s="69" t="s">
        <v>75</v>
      </c>
      <c r="W283" s="69" t="s">
        <v>75</v>
      </c>
      <c r="X283" s="69" t="s">
        <v>75</v>
      </c>
      <c r="Y283" s="69" t="s">
        <v>68</v>
      </c>
      <c r="Z283" s="69" t="s">
        <v>405</v>
      </c>
      <c r="AA283" s="69" t="s">
        <v>406</v>
      </c>
      <c r="AB283" s="69" t="s">
        <v>102</v>
      </c>
      <c r="AC283" s="69" t="s">
        <v>68</v>
      </c>
      <c r="AF283" s="69" t="s">
        <v>72</v>
      </c>
      <c r="AG283" s="69" t="s">
        <v>235</v>
      </c>
      <c r="AH283" s="69" t="s">
        <v>74</v>
      </c>
      <c r="AI283" s="69" t="s">
        <v>75</v>
      </c>
      <c r="AJ283" s="69" t="s">
        <v>75</v>
      </c>
      <c r="AK283" s="69" t="s">
        <v>90</v>
      </c>
      <c r="AN283" s="69" t="s">
        <v>75</v>
      </c>
      <c r="AO283" s="69" t="s">
        <v>75</v>
      </c>
      <c r="AP283" s="69" t="s">
        <v>68</v>
      </c>
      <c r="AQ283" s="69" t="s">
        <v>75</v>
      </c>
      <c r="AR283" s="69" t="s">
        <v>105</v>
      </c>
    </row>
    <row r="284" spans="1:44" hidden="1" x14ac:dyDescent="0.15">
      <c r="A284" t="s">
        <v>46</v>
      </c>
      <c r="B284" t="s">
        <v>47</v>
      </c>
      <c r="C284" t="s">
        <v>48</v>
      </c>
      <c r="D284" t="s">
        <v>47</v>
      </c>
      <c r="E284" t="s">
        <v>394</v>
      </c>
      <c r="F284" t="s">
        <v>443</v>
      </c>
      <c r="G284" t="s">
        <v>395</v>
      </c>
      <c r="H284" t="s">
        <v>428</v>
      </c>
      <c r="I284" t="s">
        <v>1820</v>
      </c>
      <c r="J284" t="s">
        <v>576</v>
      </c>
      <c r="K284" t="s">
        <v>1821</v>
      </c>
      <c r="L284" t="s">
        <v>782</v>
      </c>
      <c r="M284" t="s">
        <v>1822</v>
      </c>
      <c r="N284" t="s">
        <v>1823</v>
      </c>
      <c r="O284" t="s">
        <v>58</v>
      </c>
      <c r="P284" t="s">
        <v>424</v>
      </c>
      <c r="Q284" t="s">
        <v>424</v>
      </c>
      <c r="R284" t="s">
        <v>234</v>
      </c>
      <c r="S284" t="s">
        <v>1824</v>
      </c>
      <c r="T284" t="s">
        <v>75</v>
      </c>
      <c r="U284" t="s">
        <v>75</v>
      </c>
      <c r="V284" t="s">
        <v>75</v>
      </c>
      <c r="W284" t="s">
        <v>75</v>
      </c>
      <c r="X284" t="s">
        <v>75</v>
      </c>
      <c r="Y284" t="s">
        <v>68</v>
      </c>
      <c r="Z284" t="s">
        <v>426</v>
      </c>
      <c r="AA284" t="s">
        <v>406</v>
      </c>
      <c r="AB284" t="s">
        <v>102</v>
      </c>
      <c r="AC284" t="s">
        <v>68</v>
      </c>
      <c r="AF284" t="s">
        <v>72</v>
      </c>
      <c r="AG284" t="s">
        <v>235</v>
      </c>
      <c r="AH284" t="s">
        <v>74</v>
      </c>
      <c r="AI284" t="s">
        <v>75</v>
      </c>
      <c r="AJ284" t="s">
        <v>75</v>
      </c>
      <c r="AK284" t="s">
        <v>90</v>
      </c>
      <c r="AN284" t="s">
        <v>75</v>
      </c>
      <c r="AO284" t="s">
        <v>75</v>
      </c>
      <c r="AP284" t="s">
        <v>68</v>
      </c>
      <c r="AQ284" t="s">
        <v>75</v>
      </c>
      <c r="AR284" t="s">
        <v>105</v>
      </c>
    </row>
    <row r="285" spans="1:44" hidden="1" x14ac:dyDescent="0.15">
      <c r="A285" t="s">
        <v>46</v>
      </c>
      <c r="B285" t="s">
        <v>47</v>
      </c>
      <c r="C285" t="s">
        <v>48</v>
      </c>
      <c r="D285" t="s">
        <v>47</v>
      </c>
      <c r="E285" t="s">
        <v>394</v>
      </c>
      <c r="F285" t="s">
        <v>443</v>
      </c>
      <c r="G285" t="s">
        <v>395</v>
      </c>
      <c r="H285" t="s">
        <v>428</v>
      </c>
      <c r="I285" t="s">
        <v>1820</v>
      </c>
      <c r="J285" t="s">
        <v>576</v>
      </c>
      <c r="K285" t="s">
        <v>1821</v>
      </c>
      <c r="L285" t="s">
        <v>782</v>
      </c>
      <c r="M285" t="s">
        <v>1822</v>
      </c>
      <c r="N285" t="s">
        <v>1825</v>
      </c>
      <c r="O285" t="s">
        <v>163</v>
      </c>
      <c r="P285" t="s">
        <v>375</v>
      </c>
      <c r="Q285" t="s">
        <v>1826</v>
      </c>
      <c r="R285" t="s">
        <v>166</v>
      </c>
      <c r="S285" t="s">
        <v>415</v>
      </c>
      <c r="T285" t="s">
        <v>1827</v>
      </c>
      <c r="U285" t="s">
        <v>1828</v>
      </c>
      <c r="V285" t="s">
        <v>1829</v>
      </c>
      <c r="W285" t="s">
        <v>1830</v>
      </c>
      <c r="X285" t="s">
        <v>1831</v>
      </c>
      <c r="Y285" s="74">
        <v>43742</v>
      </c>
      <c r="Z285" t="s">
        <v>381</v>
      </c>
      <c r="AA285" t="s">
        <v>70</v>
      </c>
      <c r="AB285" t="s">
        <v>102</v>
      </c>
      <c r="AC285" s="74">
        <v>33107</v>
      </c>
      <c r="AF285" t="s">
        <v>72</v>
      </c>
      <c r="AG285" t="s">
        <v>174</v>
      </c>
      <c r="AH285" t="s">
        <v>74</v>
      </c>
      <c r="AI285" t="s">
        <v>75</v>
      </c>
      <c r="AJ285" t="s">
        <v>75</v>
      </c>
      <c r="AK285" t="s">
        <v>382</v>
      </c>
      <c r="AN285" t="s">
        <v>1832</v>
      </c>
      <c r="AO285" t="s">
        <v>1833</v>
      </c>
      <c r="AP285" t="s">
        <v>68</v>
      </c>
      <c r="AQ285" t="s">
        <v>75</v>
      </c>
      <c r="AR285" t="s">
        <v>105</v>
      </c>
    </row>
    <row r="286" spans="1:44" hidden="1" x14ac:dyDescent="0.15">
      <c r="A286" t="s">
        <v>46</v>
      </c>
      <c r="B286" t="s">
        <v>47</v>
      </c>
      <c r="C286" t="s">
        <v>48</v>
      </c>
      <c r="D286" t="s">
        <v>47</v>
      </c>
      <c r="E286" t="s">
        <v>394</v>
      </c>
      <c r="F286" t="s">
        <v>443</v>
      </c>
      <c r="G286" t="s">
        <v>395</v>
      </c>
      <c r="H286" t="s">
        <v>428</v>
      </c>
      <c r="I286" t="s">
        <v>1820</v>
      </c>
      <c r="J286" t="s">
        <v>576</v>
      </c>
      <c r="K286" t="s">
        <v>1821</v>
      </c>
      <c r="L286" t="s">
        <v>782</v>
      </c>
      <c r="M286" t="s">
        <v>1822</v>
      </c>
      <c r="N286" t="s">
        <v>1834</v>
      </c>
      <c r="O286" t="s">
        <v>163</v>
      </c>
      <c r="P286" t="s">
        <v>375</v>
      </c>
      <c r="Q286" t="s">
        <v>376</v>
      </c>
      <c r="R286" t="s">
        <v>166</v>
      </c>
      <c r="S286" t="s">
        <v>1835</v>
      </c>
      <c r="T286" t="s">
        <v>1836</v>
      </c>
      <c r="U286" t="s">
        <v>1837</v>
      </c>
      <c r="V286" t="s">
        <v>1197</v>
      </c>
      <c r="W286" t="s">
        <v>379</v>
      </c>
      <c r="X286" t="s">
        <v>1838</v>
      </c>
      <c r="Y286" s="74">
        <v>32630</v>
      </c>
      <c r="Z286" t="s">
        <v>679</v>
      </c>
      <c r="AA286" t="s">
        <v>70</v>
      </c>
      <c r="AB286" t="s">
        <v>102</v>
      </c>
      <c r="AC286" s="74">
        <v>20058</v>
      </c>
      <c r="AF286" t="s">
        <v>72</v>
      </c>
      <c r="AG286" t="s">
        <v>174</v>
      </c>
      <c r="AH286" t="s">
        <v>74</v>
      </c>
      <c r="AI286" t="s">
        <v>75</v>
      </c>
      <c r="AJ286" t="s">
        <v>75</v>
      </c>
      <c r="AK286" t="s">
        <v>90</v>
      </c>
      <c r="AN286" t="s">
        <v>53</v>
      </c>
      <c r="AO286" t="s">
        <v>53</v>
      </c>
      <c r="AP286" t="s">
        <v>68</v>
      </c>
      <c r="AQ286" t="s">
        <v>75</v>
      </c>
      <c r="AR286" t="s">
        <v>105</v>
      </c>
    </row>
    <row r="287" spans="1:44" hidden="1" x14ac:dyDescent="0.15">
      <c r="A287" t="s">
        <v>46</v>
      </c>
      <c r="B287" t="s">
        <v>47</v>
      </c>
      <c r="C287" t="s">
        <v>48</v>
      </c>
      <c r="D287" t="s">
        <v>47</v>
      </c>
      <c r="E287" t="s">
        <v>47</v>
      </c>
      <c r="F287" t="s">
        <v>443</v>
      </c>
      <c r="G287" t="s">
        <v>395</v>
      </c>
      <c r="H287" t="s">
        <v>428</v>
      </c>
      <c r="I287" t="s">
        <v>791</v>
      </c>
      <c r="J287" t="s">
        <v>792</v>
      </c>
      <c r="K287" t="s">
        <v>793</v>
      </c>
      <c r="L287" t="s">
        <v>782</v>
      </c>
      <c r="M287" t="s">
        <v>794</v>
      </c>
      <c r="N287" t="s">
        <v>1839</v>
      </c>
      <c r="O287" t="s">
        <v>58</v>
      </c>
      <c r="P287" t="s">
        <v>59</v>
      </c>
      <c r="Q287" t="s">
        <v>628</v>
      </c>
      <c r="R287" t="s">
        <v>61</v>
      </c>
      <c r="S287" t="s">
        <v>1109</v>
      </c>
      <c r="T287" t="s">
        <v>1840</v>
      </c>
      <c r="U287" t="s">
        <v>1841</v>
      </c>
      <c r="V287" t="s">
        <v>1842</v>
      </c>
      <c r="W287" t="s">
        <v>1843</v>
      </c>
      <c r="X287" t="s">
        <v>1844</v>
      </c>
      <c r="Y287" s="74">
        <v>37347</v>
      </c>
      <c r="Z287" t="s">
        <v>88</v>
      </c>
      <c r="AA287" t="s">
        <v>70</v>
      </c>
      <c r="AB287" t="s">
        <v>1115</v>
      </c>
      <c r="AC287" s="74">
        <v>25592</v>
      </c>
      <c r="AD287" s="74">
        <v>43525</v>
      </c>
      <c r="AE287" s="74">
        <v>44985</v>
      </c>
      <c r="AF287" t="s">
        <v>72</v>
      </c>
      <c r="AG287" t="s">
        <v>73</v>
      </c>
      <c r="AH287" t="s">
        <v>74</v>
      </c>
      <c r="AI287" t="s">
        <v>75</v>
      </c>
      <c r="AJ287" t="s">
        <v>75</v>
      </c>
      <c r="AK287" t="s">
        <v>104</v>
      </c>
      <c r="AN287" t="s">
        <v>1845</v>
      </c>
      <c r="AO287" t="s">
        <v>129</v>
      </c>
      <c r="AP287" t="s">
        <v>68</v>
      </c>
      <c r="AQ287" t="s">
        <v>75</v>
      </c>
      <c r="AR287" t="s">
        <v>105</v>
      </c>
    </row>
    <row r="288" spans="1:44" hidden="1" x14ac:dyDescent="0.15">
      <c r="A288" t="s">
        <v>46</v>
      </c>
      <c r="B288" t="s">
        <v>47</v>
      </c>
      <c r="C288" t="s">
        <v>48</v>
      </c>
      <c r="D288" t="s">
        <v>47</v>
      </c>
      <c r="E288" t="s">
        <v>47</v>
      </c>
      <c r="F288" t="s">
        <v>443</v>
      </c>
      <c r="G288" t="s">
        <v>395</v>
      </c>
      <c r="H288" t="s">
        <v>428</v>
      </c>
      <c r="I288" t="s">
        <v>791</v>
      </c>
      <c r="J288" t="s">
        <v>792</v>
      </c>
      <c r="K288" t="s">
        <v>793</v>
      </c>
      <c r="L288" t="s">
        <v>782</v>
      </c>
      <c r="M288" t="s">
        <v>794</v>
      </c>
      <c r="N288" t="s">
        <v>1846</v>
      </c>
      <c r="O288" t="s">
        <v>58</v>
      </c>
      <c r="P288" t="s">
        <v>93</v>
      </c>
      <c r="Q288" t="s">
        <v>1847</v>
      </c>
      <c r="R288" t="s">
        <v>234</v>
      </c>
      <c r="S288" t="s">
        <v>1848</v>
      </c>
      <c r="T288" t="s">
        <v>75</v>
      </c>
      <c r="U288" t="s">
        <v>75</v>
      </c>
      <c r="V288" t="s">
        <v>75</v>
      </c>
      <c r="W288" t="s">
        <v>75</v>
      </c>
      <c r="X288" t="s">
        <v>75</v>
      </c>
      <c r="Y288" t="s">
        <v>68</v>
      </c>
      <c r="Z288" t="s">
        <v>420</v>
      </c>
      <c r="AA288" t="s">
        <v>70</v>
      </c>
      <c r="AB288" t="s">
        <v>102</v>
      </c>
      <c r="AC288" t="s">
        <v>68</v>
      </c>
      <c r="AF288" t="s">
        <v>72</v>
      </c>
      <c r="AG288" t="s">
        <v>235</v>
      </c>
      <c r="AH288" t="s">
        <v>74</v>
      </c>
      <c r="AI288" t="s">
        <v>75</v>
      </c>
      <c r="AJ288" t="s">
        <v>1849</v>
      </c>
      <c r="AK288" t="s">
        <v>90</v>
      </c>
      <c r="AN288" t="s">
        <v>75</v>
      </c>
      <c r="AO288" t="s">
        <v>75</v>
      </c>
      <c r="AP288" t="s">
        <v>68</v>
      </c>
      <c r="AQ288" t="s">
        <v>75</v>
      </c>
      <c r="AR288" t="s">
        <v>105</v>
      </c>
    </row>
    <row r="289" spans="1:44" hidden="1" x14ac:dyDescent="0.15">
      <c r="A289" t="s">
        <v>46</v>
      </c>
      <c r="B289" t="s">
        <v>47</v>
      </c>
      <c r="C289" t="s">
        <v>48</v>
      </c>
      <c r="D289" t="s">
        <v>47</v>
      </c>
      <c r="E289" t="s">
        <v>47</v>
      </c>
      <c r="F289" t="s">
        <v>443</v>
      </c>
      <c r="G289" t="s">
        <v>395</v>
      </c>
      <c r="H289" t="s">
        <v>428</v>
      </c>
      <c r="I289" t="s">
        <v>791</v>
      </c>
      <c r="J289" t="s">
        <v>792</v>
      </c>
      <c r="K289" t="s">
        <v>793</v>
      </c>
      <c r="L289" t="s">
        <v>782</v>
      </c>
      <c r="M289" t="s">
        <v>794</v>
      </c>
      <c r="N289" t="s">
        <v>1850</v>
      </c>
      <c r="O289" t="s">
        <v>58</v>
      </c>
      <c r="P289" t="s">
        <v>58</v>
      </c>
      <c r="Q289" t="s">
        <v>403</v>
      </c>
      <c r="R289" t="s">
        <v>166</v>
      </c>
      <c r="S289" t="s">
        <v>1851</v>
      </c>
      <c r="T289" t="s">
        <v>1852</v>
      </c>
      <c r="U289" t="s">
        <v>1853</v>
      </c>
      <c r="V289" t="s">
        <v>1842</v>
      </c>
      <c r="W289" t="s">
        <v>1854</v>
      </c>
      <c r="X289" t="s">
        <v>1855</v>
      </c>
      <c r="Y289" s="74">
        <v>36982</v>
      </c>
      <c r="Z289" t="s">
        <v>420</v>
      </c>
      <c r="AA289" t="s">
        <v>406</v>
      </c>
      <c r="AB289" t="s">
        <v>102</v>
      </c>
      <c r="AC289" s="74">
        <v>27072</v>
      </c>
      <c r="AF289" t="s">
        <v>72</v>
      </c>
      <c r="AG289" t="s">
        <v>73</v>
      </c>
      <c r="AH289" t="s">
        <v>74</v>
      </c>
      <c r="AI289" t="s">
        <v>75</v>
      </c>
      <c r="AJ289" t="s">
        <v>1856</v>
      </c>
      <c r="AK289" t="s">
        <v>90</v>
      </c>
      <c r="AN289" t="s">
        <v>53</v>
      </c>
      <c r="AO289" t="s">
        <v>53</v>
      </c>
      <c r="AP289" t="s">
        <v>68</v>
      </c>
      <c r="AQ289" t="s">
        <v>75</v>
      </c>
      <c r="AR289" t="s">
        <v>105</v>
      </c>
    </row>
    <row r="290" spans="1:44" hidden="1" x14ac:dyDescent="0.15">
      <c r="A290" s="69" t="s">
        <v>46</v>
      </c>
      <c r="B290" s="69" t="s">
        <v>47</v>
      </c>
      <c r="C290" s="69" t="s">
        <v>48</v>
      </c>
      <c r="D290" s="69" t="s">
        <v>47</v>
      </c>
      <c r="E290" s="69" t="s">
        <v>394</v>
      </c>
      <c r="F290" s="69" t="s">
        <v>443</v>
      </c>
      <c r="G290" s="69" t="s">
        <v>395</v>
      </c>
      <c r="H290" s="69" t="s">
        <v>409</v>
      </c>
      <c r="I290" s="69" t="s">
        <v>575</v>
      </c>
      <c r="J290" s="69" t="s">
        <v>576</v>
      </c>
      <c r="K290" s="69" t="s">
        <v>577</v>
      </c>
      <c r="L290" s="69" t="s">
        <v>507</v>
      </c>
      <c r="M290" s="69" t="s">
        <v>578</v>
      </c>
      <c r="N290" s="69" t="s">
        <v>1857</v>
      </c>
      <c r="O290" s="69" t="s">
        <v>58</v>
      </c>
      <c r="P290" s="69" t="s">
        <v>58</v>
      </c>
      <c r="Q290" s="69" t="s">
        <v>403</v>
      </c>
      <c r="R290" s="69" t="s">
        <v>234</v>
      </c>
      <c r="S290" s="69" t="s">
        <v>483</v>
      </c>
      <c r="T290" s="69" t="s">
        <v>75</v>
      </c>
      <c r="U290" s="69" t="s">
        <v>75</v>
      </c>
      <c r="V290" s="69" t="s">
        <v>75</v>
      </c>
      <c r="W290" s="69" t="s">
        <v>75</v>
      </c>
      <c r="X290" s="69" t="s">
        <v>75</v>
      </c>
      <c r="Y290" s="69" t="s">
        <v>68</v>
      </c>
      <c r="Z290" s="69" t="s">
        <v>405</v>
      </c>
      <c r="AA290" s="69" t="s">
        <v>406</v>
      </c>
      <c r="AB290" s="69" t="s">
        <v>102</v>
      </c>
      <c r="AC290" s="69" t="s">
        <v>68</v>
      </c>
      <c r="AD290" s="69"/>
      <c r="AE290" s="69"/>
      <c r="AF290" s="69" t="s">
        <v>72</v>
      </c>
      <c r="AG290" s="69" t="s">
        <v>235</v>
      </c>
      <c r="AH290" s="69" t="s">
        <v>74</v>
      </c>
      <c r="AI290" s="69" t="s">
        <v>75</v>
      </c>
      <c r="AJ290" s="69" t="s">
        <v>75</v>
      </c>
      <c r="AK290" s="69" t="s">
        <v>90</v>
      </c>
      <c r="AL290" s="69"/>
      <c r="AM290" s="69"/>
      <c r="AN290" s="69" t="s">
        <v>75</v>
      </c>
      <c r="AO290" s="69" t="s">
        <v>75</v>
      </c>
      <c r="AP290" s="69" t="s">
        <v>68</v>
      </c>
      <c r="AQ290" s="69" t="s">
        <v>75</v>
      </c>
      <c r="AR290" s="69" t="s">
        <v>105</v>
      </c>
    </row>
    <row r="291" spans="1:44" hidden="1" x14ac:dyDescent="0.15">
      <c r="A291" t="s">
        <v>46</v>
      </c>
      <c r="B291" t="s">
        <v>47</v>
      </c>
      <c r="C291" t="s">
        <v>48</v>
      </c>
      <c r="D291" t="s">
        <v>47</v>
      </c>
      <c r="E291" t="s">
        <v>47</v>
      </c>
      <c r="F291" t="s">
        <v>443</v>
      </c>
      <c r="G291" t="s">
        <v>395</v>
      </c>
      <c r="H291" t="s">
        <v>428</v>
      </c>
      <c r="I291" t="s">
        <v>791</v>
      </c>
      <c r="J291" t="s">
        <v>792</v>
      </c>
      <c r="K291" t="s">
        <v>793</v>
      </c>
      <c r="L291" t="s">
        <v>782</v>
      </c>
      <c r="M291" t="s">
        <v>794</v>
      </c>
      <c r="N291" t="s">
        <v>1858</v>
      </c>
      <c r="O291" t="s">
        <v>58</v>
      </c>
      <c r="P291" t="s">
        <v>58</v>
      </c>
      <c r="Q291" t="s">
        <v>403</v>
      </c>
      <c r="R291" t="s">
        <v>166</v>
      </c>
      <c r="S291" t="s">
        <v>1859</v>
      </c>
      <c r="T291" t="s">
        <v>1860</v>
      </c>
      <c r="U291" t="s">
        <v>1861</v>
      </c>
      <c r="V291" t="s">
        <v>1862</v>
      </c>
      <c r="W291" t="s">
        <v>1196</v>
      </c>
      <c r="X291" t="s">
        <v>1863</v>
      </c>
      <c r="Y291" s="74">
        <v>29801</v>
      </c>
      <c r="Z291" t="s">
        <v>405</v>
      </c>
      <c r="AA291" t="s">
        <v>406</v>
      </c>
      <c r="AB291" t="s">
        <v>102</v>
      </c>
      <c r="AC291" s="74">
        <v>29801</v>
      </c>
      <c r="AF291" t="s">
        <v>72</v>
      </c>
      <c r="AG291" t="s">
        <v>73</v>
      </c>
      <c r="AH291" t="s">
        <v>74</v>
      </c>
      <c r="AI291" t="s">
        <v>75</v>
      </c>
      <c r="AJ291" t="s">
        <v>1864</v>
      </c>
      <c r="AK291" t="s">
        <v>90</v>
      </c>
      <c r="AN291" t="s">
        <v>53</v>
      </c>
      <c r="AO291" t="s">
        <v>53</v>
      </c>
      <c r="AP291" t="s">
        <v>68</v>
      </c>
      <c r="AQ291" t="s">
        <v>75</v>
      </c>
      <c r="AR291" t="s">
        <v>105</v>
      </c>
    </row>
    <row r="292" spans="1:44" hidden="1" x14ac:dyDescent="0.15">
      <c r="A292" t="s">
        <v>46</v>
      </c>
      <c r="B292" t="s">
        <v>47</v>
      </c>
      <c r="C292" t="s">
        <v>48</v>
      </c>
      <c r="D292" t="s">
        <v>47</v>
      </c>
      <c r="E292" t="s">
        <v>47</v>
      </c>
      <c r="F292" t="s">
        <v>443</v>
      </c>
      <c r="G292" t="s">
        <v>395</v>
      </c>
      <c r="H292" t="s">
        <v>428</v>
      </c>
      <c r="I292" t="s">
        <v>791</v>
      </c>
      <c r="J292" t="s">
        <v>792</v>
      </c>
      <c r="K292" t="s">
        <v>793</v>
      </c>
      <c r="L292" t="s">
        <v>782</v>
      </c>
      <c r="M292" t="s">
        <v>794</v>
      </c>
      <c r="N292" t="s">
        <v>1865</v>
      </c>
      <c r="O292" t="s">
        <v>58</v>
      </c>
      <c r="P292" t="s">
        <v>58</v>
      </c>
      <c r="Q292" t="s">
        <v>403</v>
      </c>
      <c r="R292" t="s">
        <v>166</v>
      </c>
      <c r="S292" t="s">
        <v>1866</v>
      </c>
      <c r="T292" t="s">
        <v>1867</v>
      </c>
      <c r="U292" t="s">
        <v>1868</v>
      </c>
      <c r="V292" t="s">
        <v>379</v>
      </c>
      <c r="W292" t="s">
        <v>250</v>
      </c>
      <c r="X292" t="s">
        <v>1869</v>
      </c>
      <c r="Y292" s="74">
        <v>43840</v>
      </c>
      <c r="Z292" t="s">
        <v>405</v>
      </c>
      <c r="AA292" t="s">
        <v>406</v>
      </c>
      <c r="AB292" t="s">
        <v>102</v>
      </c>
      <c r="AC292" s="74">
        <v>31520</v>
      </c>
      <c r="AF292" t="s">
        <v>72</v>
      </c>
      <c r="AG292" t="s">
        <v>73</v>
      </c>
      <c r="AH292" t="s">
        <v>74</v>
      </c>
      <c r="AI292" t="s">
        <v>75</v>
      </c>
      <c r="AJ292" t="s">
        <v>1870</v>
      </c>
      <c r="AK292" t="s">
        <v>90</v>
      </c>
      <c r="AN292" t="s">
        <v>75</v>
      </c>
      <c r="AO292" t="s">
        <v>75</v>
      </c>
      <c r="AP292" t="s">
        <v>68</v>
      </c>
      <c r="AQ292" t="s">
        <v>75</v>
      </c>
      <c r="AR292" t="s">
        <v>75</v>
      </c>
    </row>
    <row r="293" spans="1:44" hidden="1" x14ac:dyDescent="0.15">
      <c r="A293" s="69" t="s">
        <v>46</v>
      </c>
      <c r="B293" s="69" t="s">
        <v>47</v>
      </c>
      <c r="C293" s="69" t="s">
        <v>48</v>
      </c>
      <c r="D293" s="69" t="s">
        <v>47</v>
      </c>
      <c r="E293" s="69" t="s">
        <v>394</v>
      </c>
      <c r="F293" s="69" t="s">
        <v>443</v>
      </c>
      <c r="G293" s="69" t="s">
        <v>395</v>
      </c>
      <c r="H293" s="69" t="s">
        <v>409</v>
      </c>
      <c r="I293" s="69" t="s">
        <v>575</v>
      </c>
      <c r="J293" s="69" t="s">
        <v>576</v>
      </c>
      <c r="K293" s="69" t="s">
        <v>577</v>
      </c>
      <c r="L293" s="69" t="s">
        <v>507</v>
      </c>
      <c r="M293" s="69" t="s">
        <v>578</v>
      </c>
      <c r="N293" s="69" t="s">
        <v>1871</v>
      </c>
      <c r="O293" s="69" t="s">
        <v>58</v>
      </c>
      <c r="P293" s="69" t="s">
        <v>58</v>
      </c>
      <c r="Q293" s="69" t="s">
        <v>403</v>
      </c>
      <c r="R293" s="69" t="s">
        <v>234</v>
      </c>
      <c r="S293" s="69" t="s">
        <v>1872</v>
      </c>
      <c r="T293" s="69" t="s">
        <v>75</v>
      </c>
      <c r="U293" s="69" t="s">
        <v>75</v>
      </c>
      <c r="V293" s="69" t="s">
        <v>75</v>
      </c>
      <c r="W293" s="69" t="s">
        <v>75</v>
      </c>
      <c r="X293" s="69" t="s">
        <v>75</v>
      </c>
      <c r="Y293" s="69" t="s">
        <v>68</v>
      </c>
      <c r="Z293" s="69" t="s">
        <v>405</v>
      </c>
      <c r="AA293" s="69" t="s">
        <v>406</v>
      </c>
      <c r="AB293" s="69" t="s">
        <v>102</v>
      </c>
      <c r="AC293" s="69" t="s">
        <v>68</v>
      </c>
      <c r="AD293" s="69"/>
      <c r="AE293" s="69"/>
      <c r="AF293" s="69" t="s">
        <v>72</v>
      </c>
      <c r="AG293" s="69" t="s">
        <v>235</v>
      </c>
      <c r="AH293" s="69" t="s">
        <v>74</v>
      </c>
      <c r="AI293" s="69" t="s">
        <v>75</v>
      </c>
      <c r="AJ293" s="69" t="s">
        <v>75</v>
      </c>
      <c r="AK293" s="69" t="s">
        <v>90</v>
      </c>
      <c r="AL293" s="69"/>
      <c r="AM293" s="69"/>
      <c r="AN293" s="69" t="s">
        <v>75</v>
      </c>
      <c r="AO293" s="69" t="s">
        <v>75</v>
      </c>
      <c r="AP293" s="69" t="s">
        <v>68</v>
      </c>
      <c r="AQ293" s="69" t="s">
        <v>75</v>
      </c>
      <c r="AR293" s="69" t="s">
        <v>105</v>
      </c>
    </row>
    <row r="294" spans="1:44" s="69" customFormat="1" hidden="1" x14ac:dyDescent="0.15">
      <c r="A294" s="70" t="s">
        <v>46</v>
      </c>
      <c r="B294" s="70" t="s">
        <v>47</v>
      </c>
      <c r="C294" s="70" t="s">
        <v>48</v>
      </c>
      <c r="D294" s="70" t="s">
        <v>47</v>
      </c>
      <c r="E294" s="70" t="s">
        <v>394</v>
      </c>
      <c r="F294" s="70" t="s">
        <v>408</v>
      </c>
      <c r="G294" s="70" t="s">
        <v>395</v>
      </c>
      <c r="H294" s="70" t="s">
        <v>409</v>
      </c>
      <c r="I294" s="70" t="s">
        <v>598</v>
      </c>
      <c r="J294" s="70" t="s">
        <v>599</v>
      </c>
      <c r="K294" s="70" t="s">
        <v>600</v>
      </c>
      <c r="L294" s="70" t="s">
        <v>507</v>
      </c>
      <c r="M294" s="70" t="s">
        <v>601</v>
      </c>
      <c r="N294" s="70" t="s">
        <v>1873</v>
      </c>
      <c r="O294" s="70" t="s">
        <v>58</v>
      </c>
      <c r="P294" s="70" t="s">
        <v>58</v>
      </c>
      <c r="Q294" s="70" t="s">
        <v>403</v>
      </c>
      <c r="R294" s="70" t="s">
        <v>234</v>
      </c>
      <c r="S294" s="70" t="s">
        <v>1582</v>
      </c>
      <c r="T294" s="70" t="s">
        <v>75</v>
      </c>
      <c r="U294" s="70" t="s">
        <v>75</v>
      </c>
      <c r="V294" s="70" t="s">
        <v>75</v>
      </c>
      <c r="W294" s="70" t="s">
        <v>75</v>
      </c>
      <c r="X294" s="70" t="s">
        <v>75</v>
      </c>
      <c r="Y294" s="70" t="s">
        <v>68</v>
      </c>
      <c r="Z294" s="70" t="s">
        <v>405</v>
      </c>
      <c r="AA294" s="70" t="s">
        <v>406</v>
      </c>
      <c r="AB294" s="70" t="s">
        <v>102</v>
      </c>
      <c r="AC294" s="70" t="s">
        <v>68</v>
      </c>
      <c r="AD294" s="70"/>
      <c r="AE294" s="70"/>
      <c r="AF294" s="70" t="s">
        <v>72</v>
      </c>
      <c r="AG294" s="70" t="s">
        <v>235</v>
      </c>
      <c r="AH294" s="70" t="s">
        <v>74</v>
      </c>
      <c r="AI294" s="70" t="s">
        <v>75</v>
      </c>
      <c r="AJ294" s="70" t="s">
        <v>75</v>
      </c>
      <c r="AK294" s="70" t="s">
        <v>90</v>
      </c>
      <c r="AL294" s="70"/>
      <c r="AM294" s="70"/>
      <c r="AN294" s="70" t="s">
        <v>75</v>
      </c>
      <c r="AO294" s="70" t="s">
        <v>75</v>
      </c>
      <c r="AP294" s="70" t="s">
        <v>68</v>
      </c>
      <c r="AQ294" s="70" t="s">
        <v>75</v>
      </c>
      <c r="AR294" s="70" t="s">
        <v>105</v>
      </c>
    </row>
    <row r="295" spans="1:44" hidden="1" x14ac:dyDescent="0.15">
      <c r="A295" t="s">
        <v>46</v>
      </c>
      <c r="B295" t="s">
        <v>47</v>
      </c>
      <c r="C295" t="s">
        <v>48</v>
      </c>
      <c r="D295" t="s">
        <v>47</v>
      </c>
      <c r="E295" t="s">
        <v>47</v>
      </c>
      <c r="F295" t="s">
        <v>443</v>
      </c>
      <c r="G295" t="s">
        <v>395</v>
      </c>
      <c r="H295" t="s">
        <v>428</v>
      </c>
      <c r="I295" t="s">
        <v>791</v>
      </c>
      <c r="J295" t="s">
        <v>792</v>
      </c>
      <c r="K295" t="s">
        <v>793</v>
      </c>
      <c r="L295" t="s">
        <v>782</v>
      </c>
      <c r="M295" t="s">
        <v>794</v>
      </c>
      <c r="N295" t="s">
        <v>1874</v>
      </c>
      <c r="O295" t="s">
        <v>58</v>
      </c>
      <c r="P295" t="s">
        <v>58</v>
      </c>
      <c r="Q295" t="s">
        <v>403</v>
      </c>
      <c r="R295" t="s">
        <v>166</v>
      </c>
      <c r="S295" t="s">
        <v>1875</v>
      </c>
      <c r="T295" t="s">
        <v>1876</v>
      </c>
      <c r="U295" t="s">
        <v>1877</v>
      </c>
      <c r="V295" t="s">
        <v>1878</v>
      </c>
      <c r="W295" t="s">
        <v>768</v>
      </c>
      <c r="X295" t="s">
        <v>1879</v>
      </c>
      <c r="Y295" s="74">
        <v>32618</v>
      </c>
      <c r="Z295" t="s">
        <v>420</v>
      </c>
      <c r="AA295" t="s">
        <v>406</v>
      </c>
      <c r="AB295" t="s">
        <v>102</v>
      </c>
      <c r="AC295" s="74">
        <v>24669</v>
      </c>
      <c r="AF295" t="s">
        <v>72</v>
      </c>
      <c r="AG295" t="s">
        <v>73</v>
      </c>
      <c r="AH295" t="s">
        <v>74</v>
      </c>
      <c r="AI295" t="s">
        <v>75</v>
      </c>
      <c r="AJ295" t="s">
        <v>1880</v>
      </c>
      <c r="AK295" t="s">
        <v>285</v>
      </c>
      <c r="AN295" t="s">
        <v>53</v>
      </c>
      <c r="AO295" t="s">
        <v>1881</v>
      </c>
      <c r="AP295" t="s">
        <v>68</v>
      </c>
      <c r="AQ295" t="s">
        <v>75</v>
      </c>
      <c r="AR295" t="s">
        <v>105</v>
      </c>
    </row>
    <row r="296" spans="1:44" hidden="1" x14ac:dyDescent="0.15">
      <c r="A296" t="s">
        <v>46</v>
      </c>
      <c r="B296" t="s">
        <v>47</v>
      </c>
      <c r="C296" t="s">
        <v>48</v>
      </c>
      <c r="D296" t="s">
        <v>47</v>
      </c>
      <c r="E296" t="s">
        <v>47</v>
      </c>
      <c r="F296" t="s">
        <v>443</v>
      </c>
      <c r="G296" t="s">
        <v>395</v>
      </c>
      <c r="H296" t="s">
        <v>428</v>
      </c>
      <c r="I296" t="s">
        <v>791</v>
      </c>
      <c r="J296" t="s">
        <v>792</v>
      </c>
      <c r="K296" t="s">
        <v>793</v>
      </c>
      <c r="L296" t="s">
        <v>782</v>
      </c>
      <c r="M296" t="s">
        <v>794</v>
      </c>
      <c r="N296" t="s">
        <v>1882</v>
      </c>
      <c r="O296" t="s">
        <v>58</v>
      </c>
      <c r="P296" t="s">
        <v>58</v>
      </c>
      <c r="Q296" t="s">
        <v>403</v>
      </c>
      <c r="R296" t="s">
        <v>166</v>
      </c>
      <c r="S296" t="s">
        <v>1883</v>
      </c>
      <c r="T296" t="s">
        <v>1884</v>
      </c>
      <c r="U296" t="s">
        <v>1885</v>
      </c>
      <c r="V296" t="s">
        <v>1197</v>
      </c>
      <c r="W296" t="s">
        <v>1300</v>
      </c>
      <c r="X296" t="s">
        <v>1886</v>
      </c>
      <c r="Y296" s="74">
        <v>43840</v>
      </c>
      <c r="Z296" t="s">
        <v>405</v>
      </c>
      <c r="AA296" t="s">
        <v>406</v>
      </c>
      <c r="AB296" t="s">
        <v>102</v>
      </c>
      <c r="AC296" s="74">
        <v>27334</v>
      </c>
      <c r="AF296" t="s">
        <v>72</v>
      </c>
      <c r="AG296" t="s">
        <v>73</v>
      </c>
      <c r="AH296" t="s">
        <v>74</v>
      </c>
      <c r="AI296" t="s">
        <v>75</v>
      </c>
      <c r="AJ296" t="s">
        <v>1887</v>
      </c>
      <c r="AK296" t="s">
        <v>90</v>
      </c>
      <c r="AN296" t="s">
        <v>75</v>
      </c>
      <c r="AO296" t="s">
        <v>75</v>
      </c>
      <c r="AP296" t="s">
        <v>68</v>
      </c>
      <c r="AQ296" t="s">
        <v>75</v>
      </c>
      <c r="AR296" t="s">
        <v>75</v>
      </c>
    </row>
    <row r="297" spans="1:44" hidden="1" x14ac:dyDescent="0.15">
      <c r="A297" t="s">
        <v>46</v>
      </c>
      <c r="B297" t="s">
        <v>47</v>
      </c>
      <c r="C297" t="s">
        <v>48</v>
      </c>
      <c r="D297" t="s">
        <v>47</v>
      </c>
      <c r="E297" t="s">
        <v>47</v>
      </c>
      <c r="F297" t="s">
        <v>443</v>
      </c>
      <c r="G297" t="s">
        <v>395</v>
      </c>
      <c r="H297" t="s">
        <v>428</v>
      </c>
      <c r="I297" t="s">
        <v>791</v>
      </c>
      <c r="J297" t="s">
        <v>792</v>
      </c>
      <c r="K297" t="s">
        <v>793</v>
      </c>
      <c r="L297" t="s">
        <v>782</v>
      </c>
      <c r="M297" t="s">
        <v>794</v>
      </c>
      <c r="N297" t="s">
        <v>1888</v>
      </c>
      <c r="O297" t="s">
        <v>58</v>
      </c>
      <c r="P297" t="s">
        <v>58</v>
      </c>
      <c r="Q297" t="s">
        <v>403</v>
      </c>
      <c r="R297" t="s">
        <v>166</v>
      </c>
      <c r="S297" t="s">
        <v>1889</v>
      </c>
      <c r="T297" t="s">
        <v>1890</v>
      </c>
      <c r="U297" t="s">
        <v>1891</v>
      </c>
      <c r="V297" t="s">
        <v>148</v>
      </c>
      <c r="W297" t="s">
        <v>1428</v>
      </c>
      <c r="X297" t="s">
        <v>1892</v>
      </c>
      <c r="Y297" s="74">
        <v>40238</v>
      </c>
      <c r="Z297" t="s">
        <v>420</v>
      </c>
      <c r="AA297" t="s">
        <v>406</v>
      </c>
      <c r="AB297" t="s">
        <v>102</v>
      </c>
      <c r="AC297" s="74">
        <v>22579</v>
      </c>
      <c r="AF297" t="s">
        <v>72</v>
      </c>
      <c r="AG297" t="s">
        <v>73</v>
      </c>
      <c r="AH297" t="s">
        <v>74</v>
      </c>
      <c r="AI297" t="s">
        <v>75</v>
      </c>
      <c r="AJ297" t="s">
        <v>1893</v>
      </c>
      <c r="AK297" t="s">
        <v>104</v>
      </c>
      <c r="AN297" t="s">
        <v>53</v>
      </c>
      <c r="AO297" t="s">
        <v>129</v>
      </c>
      <c r="AP297" t="s">
        <v>68</v>
      </c>
      <c r="AQ297" t="s">
        <v>75</v>
      </c>
      <c r="AR297" t="s">
        <v>105</v>
      </c>
    </row>
    <row r="298" spans="1:44" hidden="1" x14ac:dyDescent="0.15">
      <c r="A298" t="s">
        <v>46</v>
      </c>
      <c r="B298" t="s">
        <v>47</v>
      </c>
      <c r="C298" t="s">
        <v>48</v>
      </c>
      <c r="D298" t="s">
        <v>47</v>
      </c>
      <c r="E298" t="s">
        <v>47</v>
      </c>
      <c r="F298" t="s">
        <v>443</v>
      </c>
      <c r="G298" t="s">
        <v>395</v>
      </c>
      <c r="H298" t="s">
        <v>428</v>
      </c>
      <c r="I298" t="s">
        <v>791</v>
      </c>
      <c r="J298" t="s">
        <v>792</v>
      </c>
      <c r="K298" t="s">
        <v>793</v>
      </c>
      <c r="L298" t="s">
        <v>782</v>
      </c>
      <c r="M298" t="s">
        <v>794</v>
      </c>
      <c r="N298" t="s">
        <v>1894</v>
      </c>
      <c r="O298" t="s">
        <v>58</v>
      </c>
      <c r="P298" t="s">
        <v>58</v>
      </c>
      <c r="Q298" t="s">
        <v>403</v>
      </c>
      <c r="R298" t="s">
        <v>166</v>
      </c>
      <c r="S298" t="s">
        <v>1895</v>
      </c>
      <c r="T298" t="s">
        <v>1896</v>
      </c>
      <c r="U298" t="s">
        <v>1897</v>
      </c>
      <c r="V298" t="s">
        <v>562</v>
      </c>
      <c r="W298" t="s">
        <v>119</v>
      </c>
      <c r="X298" t="s">
        <v>1144</v>
      </c>
      <c r="Y298" s="74">
        <v>37020</v>
      </c>
      <c r="Z298" t="s">
        <v>420</v>
      </c>
      <c r="AA298" t="s">
        <v>406</v>
      </c>
      <c r="AB298" t="s">
        <v>102</v>
      </c>
      <c r="AC298" s="74">
        <v>23743</v>
      </c>
      <c r="AF298" t="s">
        <v>72</v>
      </c>
      <c r="AG298" t="s">
        <v>73</v>
      </c>
      <c r="AH298" t="s">
        <v>74</v>
      </c>
      <c r="AI298" t="s">
        <v>75</v>
      </c>
      <c r="AJ298" t="s">
        <v>1898</v>
      </c>
      <c r="AK298" t="s">
        <v>104</v>
      </c>
      <c r="AN298" t="s">
        <v>53</v>
      </c>
      <c r="AO298" t="s">
        <v>53</v>
      </c>
      <c r="AP298" t="s">
        <v>68</v>
      </c>
      <c r="AQ298" t="s">
        <v>75</v>
      </c>
      <c r="AR298" t="s">
        <v>105</v>
      </c>
    </row>
    <row r="299" spans="1:44" hidden="1" x14ac:dyDescent="0.15">
      <c r="A299" t="s">
        <v>46</v>
      </c>
      <c r="B299" t="s">
        <v>47</v>
      </c>
      <c r="C299" t="s">
        <v>48</v>
      </c>
      <c r="D299" t="s">
        <v>47</v>
      </c>
      <c r="E299" t="s">
        <v>47</v>
      </c>
      <c r="F299" t="s">
        <v>443</v>
      </c>
      <c r="G299" t="s">
        <v>395</v>
      </c>
      <c r="H299" t="s">
        <v>428</v>
      </c>
      <c r="I299" t="s">
        <v>791</v>
      </c>
      <c r="J299" t="s">
        <v>792</v>
      </c>
      <c r="K299" t="s">
        <v>793</v>
      </c>
      <c r="L299" t="s">
        <v>782</v>
      </c>
      <c r="M299" t="s">
        <v>794</v>
      </c>
      <c r="N299" t="s">
        <v>1899</v>
      </c>
      <c r="O299" t="s">
        <v>58</v>
      </c>
      <c r="P299" t="s">
        <v>58</v>
      </c>
      <c r="Q299" t="s">
        <v>403</v>
      </c>
      <c r="R299" t="s">
        <v>166</v>
      </c>
      <c r="S299" t="s">
        <v>1900</v>
      </c>
      <c r="T299" t="s">
        <v>1901</v>
      </c>
      <c r="U299" t="s">
        <v>1902</v>
      </c>
      <c r="V299" t="s">
        <v>1903</v>
      </c>
      <c r="W299" t="s">
        <v>1904</v>
      </c>
      <c r="X299" t="s">
        <v>1905</v>
      </c>
      <c r="Y299" s="74">
        <v>43840</v>
      </c>
      <c r="Z299" t="s">
        <v>405</v>
      </c>
      <c r="AA299" t="s">
        <v>406</v>
      </c>
      <c r="AB299" t="s">
        <v>102</v>
      </c>
      <c r="AC299" s="74">
        <v>29511</v>
      </c>
      <c r="AF299" t="s">
        <v>72</v>
      </c>
      <c r="AG299" t="s">
        <v>73</v>
      </c>
      <c r="AH299" t="s">
        <v>74</v>
      </c>
      <c r="AI299" t="s">
        <v>75</v>
      </c>
      <c r="AJ299" t="s">
        <v>1906</v>
      </c>
      <c r="AK299" t="s">
        <v>90</v>
      </c>
      <c r="AN299" t="s">
        <v>75</v>
      </c>
      <c r="AO299" t="s">
        <v>75</v>
      </c>
      <c r="AP299" t="s">
        <v>68</v>
      </c>
      <c r="AQ299" t="s">
        <v>75</v>
      </c>
      <c r="AR299" t="s">
        <v>75</v>
      </c>
    </row>
    <row r="300" spans="1:44" s="69" customFormat="1" hidden="1" x14ac:dyDescent="0.15">
      <c r="A300" s="69" t="s">
        <v>46</v>
      </c>
      <c r="B300" s="69" t="s">
        <v>47</v>
      </c>
      <c r="C300" s="69" t="s">
        <v>48</v>
      </c>
      <c r="D300" s="69" t="s">
        <v>47</v>
      </c>
      <c r="E300" s="69" t="s">
        <v>394</v>
      </c>
      <c r="F300" s="69" t="s">
        <v>443</v>
      </c>
      <c r="G300" s="69" t="s">
        <v>395</v>
      </c>
      <c r="H300" s="69" t="s">
        <v>396</v>
      </c>
      <c r="I300" s="69" t="s">
        <v>1528</v>
      </c>
      <c r="J300" s="69" t="s">
        <v>1060</v>
      </c>
      <c r="K300" s="69" t="s">
        <v>1529</v>
      </c>
      <c r="L300" s="69" t="s">
        <v>507</v>
      </c>
      <c r="M300" s="69" t="s">
        <v>1062</v>
      </c>
      <c r="N300" s="69" t="s">
        <v>1907</v>
      </c>
      <c r="O300" s="69" t="s">
        <v>58</v>
      </c>
      <c r="P300" s="69" t="s">
        <v>58</v>
      </c>
      <c r="Q300" s="69" t="s">
        <v>510</v>
      </c>
      <c r="R300" s="69" t="s">
        <v>234</v>
      </c>
      <c r="S300" s="69" t="s">
        <v>1908</v>
      </c>
      <c r="T300" s="69" t="s">
        <v>75</v>
      </c>
      <c r="U300" s="69" t="s">
        <v>75</v>
      </c>
      <c r="V300" s="69" t="s">
        <v>75</v>
      </c>
      <c r="W300" s="69" t="s">
        <v>75</v>
      </c>
      <c r="X300" s="69" t="s">
        <v>75</v>
      </c>
      <c r="Y300" s="69" t="s">
        <v>68</v>
      </c>
      <c r="Z300" s="69" t="s">
        <v>405</v>
      </c>
      <c r="AA300" s="69" t="s">
        <v>406</v>
      </c>
      <c r="AB300" s="69" t="s">
        <v>102</v>
      </c>
      <c r="AC300" s="69" t="s">
        <v>68</v>
      </c>
      <c r="AF300" s="69" t="s">
        <v>72</v>
      </c>
      <c r="AG300" s="69" t="s">
        <v>235</v>
      </c>
      <c r="AH300" s="69" t="s">
        <v>74</v>
      </c>
      <c r="AI300" s="69" t="s">
        <v>75</v>
      </c>
      <c r="AJ300" s="69" t="s">
        <v>75</v>
      </c>
      <c r="AK300" s="69" t="s">
        <v>90</v>
      </c>
      <c r="AN300" s="69" t="s">
        <v>75</v>
      </c>
      <c r="AO300" s="69" t="s">
        <v>75</v>
      </c>
      <c r="AP300" s="69" t="s">
        <v>68</v>
      </c>
      <c r="AQ300" s="69" t="s">
        <v>75</v>
      </c>
      <c r="AR300" s="69" t="s">
        <v>105</v>
      </c>
    </row>
    <row r="301" spans="1:44" s="69" customFormat="1" hidden="1" x14ac:dyDescent="0.15">
      <c r="A301" s="69" t="s">
        <v>46</v>
      </c>
      <c r="B301" s="69" t="s">
        <v>47</v>
      </c>
      <c r="C301" s="69" t="s">
        <v>48</v>
      </c>
      <c r="D301" s="69" t="s">
        <v>47</v>
      </c>
      <c r="E301" s="69" t="s">
        <v>394</v>
      </c>
      <c r="F301" s="69" t="s">
        <v>443</v>
      </c>
      <c r="G301" s="69" t="s">
        <v>395</v>
      </c>
      <c r="H301" s="69" t="s">
        <v>396</v>
      </c>
      <c r="I301" s="69" t="s">
        <v>1528</v>
      </c>
      <c r="J301" s="69" t="s">
        <v>1060</v>
      </c>
      <c r="K301" s="69" t="s">
        <v>1529</v>
      </c>
      <c r="L301" s="69" t="s">
        <v>507</v>
      </c>
      <c r="M301" s="69" t="s">
        <v>1062</v>
      </c>
      <c r="N301" s="69" t="s">
        <v>1909</v>
      </c>
      <c r="O301" s="69" t="s">
        <v>58</v>
      </c>
      <c r="P301" s="69" t="s">
        <v>58</v>
      </c>
      <c r="Q301" s="69" t="s">
        <v>403</v>
      </c>
      <c r="R301" s="69" t="s">
        <v>234</v>
      </c>
      <c r="S301" s="69" t="s">
        <v>1910</v>
      </c>
      <c r="T301" s="69" t="s">
        <v>75</v>
      </c>
      <c r="U301" s="69" t="s">
        <v>75</v>
      </c>
      <c r="V301" s="69" t="s">
        <v>75</v>
      </c>
      <c r="W301" s="69" t="s">
        <v>75</v>
      </c>
      <c r="X301" s="69" t="s">
        <v>75</v>
      </c>
      <c r="Y301" s="69" t="s">
        <v>68</v>
      </c>
      <c r="Z301" s="69" t="s">
        <v>405</v>
      </c>
      <c r="AA301" s="69" t="s">
        <v>406</v>
      </c>
      <c r="AB301" s="69" t="s">
        <v>102</v>
      </c>
      <c r="AC301" s="69" t="s">
        <v>68</v>
      </c>
      <c r="AF301" s="69" t="s">
        <v>72</v>
      </c>
      <c r="AG301" s="69" t="s">
        <v>235</v>
      </c>
      <c r="AH301" s="69" t="s">
        <v>74</v>
      </c>
      <c r="AI301" s="69" t="s">
        <v>75</v>
      </c>
      <c r="AJ301" s="69" t="s">
        <v>75</v>
      </c>
      <c r="AK301" s="69" t="s">
        <v>90</v>
      </c>
      <c r="AN301" s="69" t="s">
        <v>75</v>
      </c>
      <c r="AO301" s="69" t="s">
        <v>75</v>
      </c>
      <c r="AP301" s="69" t="s">
        <v>68</v>
      </c>
      <c r="AQ301" s="69" t="s">
        <v>75</v>
      </c>
      <c r="AR301" s="69" t="s">
        <v>105</v>
      </c>
    </row>
    <row r="302" spans="1:44" s="69" customFormat="1" hidden="1" x14ac:dyDescent="0.15">
      <c r="A302" s="69" t="s">
        <v>46</v>
      </c>
      <c r="B302" s="69" t="s">
        <v>47</v>
      </c>
      <c r="C302" s="69" t="s">
        <v>48</v>
      </c>
      <c r="D302" s="69" t="s">
        <v>47</v>
      </c>
      <c r="E302" s="69" t="s">
        <v>394</v>
      </c>
      <c r="F302" s="69" t="s">
        <v>443</v>
      </c>
      <c r="G302" s="69" t="s">
        <v>395</v>
      </c>
      <c r="H302" s="69" t="s">
        <v>396</v>
      </c>
      <c r="I302" s="69" t="s">
        <v>1528</v>
      </c>
      <c r="J302" s="69" t="s">
        <v>1060</v>
      </c>
      <c r="K302" s="69" t="s">
        <v>1529</v>
      </c>
      <c r="L302" s="69" t="s">
        <v>507</v>
      </c>
      <c r="M302" s="69" t="s">
        <v>1062</v>
      </c>
      <c r="N302" s="69" t="s">
        <v>1911</v>
      </c>
      <c r="O302" s="69" t="s">
        <v>58</v>
      </c>
      <c r="P302" s="69" t="s">
        <v>58</v>
      </c>
      <c r="Q302" s="69" t="s">
        <v>403</v>
      </c>
      <c r="R302" s="69" t="s">
        <v>234</v>
      </c>
      <c r="S302" s="69" t="s">
        <v>1912</v>
      </c>
      <c r="T302" s="69" t="s">
        <v>75</v>
      </c>
      <c r="U302" s="69" t="s">
        <v>75</v>
      </c>
      <c r="V302" s="69" t="s">
        <v>75</v>
      </c>
      <c r="W302" s="69" t="s">
        <v>75</v>
      </c>
      <c r="X302" s="69" t="s">
        <v>75</v>
      </c>
      <c r="Y302" s="69" t="s">
        <v>68</v>
      </c>
      <c r="Z302" s="69" t="s">
        <v>405</v>
      </c>
      <c r="AA302" s="69" t="s">
        <v>406</v>
      </c>
      <c r="AB302" s="69" t="s">
        <v>102</v>
      </c>
      <c r="AC302" s="69" t="s">
        <v>68</v>
      </c>
      <c r="AF302" s="69" t="s">
        <v>72</v>
      </c>
      <c r="AG302" s="69" t="s">
        <v>235</v>
      </c>
      <c r="AH302" s="69" t="s">
        <v>74</v>
      </c>
      <c r="AI302" s="69" t="s">
        <v>75</v>
      </c>
      <c r="AJ302" s="69" t="s">
        <v>75</v>
      </c>
      <c r="AK302" s="69" t="s">
        <v>90</v>
      </c>
      <c r="AN302" s="69" t="s">
        <v>75</v>
      </c>
      <c r="AO302" s="69" t="s">
        <v>75</v>
      </c>
      <c r="AP302" s="69" t="s">
        <v>68</v>
      </c>
      <c r="AQ302" s="69" t="s">
        <v>75</v>
      </c>
      <c r="AR302" s="69" t="s">
        <v>105</v>
      </c>
    </row>
    <row r="303" spans="1:44" hidden="1" x14ac:dyDescent="0.15">
      <c r="A303" t="s">
        <v>46</v>
      </c>
      <c r="B303" t="s">
        <v>47</v>
      </c>
      <c r="C303" t="s">
        <v>48</v>
      </c>
      <c r="D303" t="s">
        <v>47</v>
      </c>
      <c r="E303" t="s">
        <v>47</v>
      </c>
      <c r="F303" t="s">
        <v>443</v>
      </c>
      <c r="G303" t="s">
        <v>395</v>
      </c>
      <c r="H303" t="s">
        <v>428</v>
      </c>
      <c r="I303" t="s">
        <v>791</v>
      </c>
      <c r="J303" t="s">
        <v>792</v>
      </c>
      <c r="K303" t="s">
        <v>793</v>
      </c>
      <c r="L303" t="s">
        <v>782</v>
      </c>
      <c r="M303" t="s">
        <v>794</v>
      </c>
      <c r="N303" t="s">
        <v>1913</v>
      </c>
      <c r="O303" t="s">
        <v>58</v>
      </c>
      <c r="P303" t="s">
        <v>424</v>
      </c>
      <c r="Q303" t="s">
        <v>424</v>
      </c>
      <c r="R303" t="s">
        <v>166</v>
      </c>
      <c r="S303" t="s">
        <v>53</v>
      </c>
      <c r="T303" t="s">
        <v>1914</v>
      </c>
      <c r="U303" t="s">
        <v>1915</v>
      </c>
      <c r="V303" t="s">
        <v>1916</v>
      </c>
      <c r="W303" t="s">
        <v>1917</v>
      </c>
      <c r="X303" t="s">
        <v>1918</v>
      </c>
      <c r="Y303" s="74">
        <v>32248</v>
      </c>
      <c r="Z303" t="s">
        <v>75</v>
      </c>
      <c r="AA303" t="s">
        <v>406</v>
      </c>
      <c r="AB303" t="s">
        <v>102</v>
      </c>
      <c r="AC303" s="74">
        <v>24225</v>
      </c>
      <c r="AF303" t="s">
        <v>72</v>
      </c>
      <c r="AG303" t="s">
        <v>660</v>
      </c>
      <c r="AH303" t="s">
        <v>74</v>
      </c>
      <c r="AI303" t="s">
        <v>75</v>
      </c>
      <c r="AJ303" t="s">
        <v>75</v>
      </c>
      <c r="AK303" t="s">
        <v>90</v>
      </c>
      <c r="AN303" t="s">
        <v>53</v>
      </c>
      <c r="AO303" t="s">
        <v>53</v>
      </c>
      <c r="AP303" t="s">
        <v>68</v>
      </c>
      <c r="AQ303" t="s">
        <v>75</v>
      </c>
      <c r="AR303" t="s">
        <v>105</v>
      </c>
    </row>
    <row r="304" spans="1:44" hidden="1" x14ac:dyDescent="0.15">
      <c r="A304" t="s">
        <v>46</v>
      </c>
      <c r="B304" t="s">
        <v>47</v>
      </c>
      <c r="C304" t="s">
        <v>48</v>
      </c>
      <c r="D304" t="s">
        <v>47</v>
      </c>
      <c r="E304" t="s">
        <v>47</v>
      </c>
      <c r="F304" t="s">
        <v>443</v>
      </c>
      <c r="G304" t="s">
        <v>395</v>
      </c>
      <c r="H304" t="s">
        <v>428</v>
      </c>
      <c r="I304" t="s">
        <v>791</v>
      </c>
      <c r="J304" t="s">
        <v>792</v>
      </c>
      <c r="K304" t="s">
        <v>793</v>
      </c>
      <c r="L304" t="s">
        <v>782</v>
      </c>
      <c r="M304" t="s">
        <v>794</v>
      </c>
      <c r="N304" t="s">
        <v>1919</v>
      </c>
      <c r="O304" t="s">
        <v>58</v>
      </c>
      <c r="P304" t="s">
        <v>424</v>
      </c>
      <c r="Q304" t="s">
        <v>424</v>
      </c>
      <c r="R304" t="s">
        <v>166</v>
      </c>
      <c r="S304" t="s">
        <v>1920</v>
      </c>
      <c r="T304" t="s">
        <v>1921</v>
      </c>
      <c r="U304" t="s">
        <v>1922</v>
      </c>
      <c r="V304" t="s">
        <v>124</v>
      </c>
      <c r="W304" t="s">
        <v>907</v>
      </c>
      <c r="X304" t="s">
        <v>1923</v>
      </c>
      <c r="Y304" s="74">
        <v>40817</v>
      </c>
      <c r="Z304" t="s">
        <v>75</v>
      </c>
      <c r="AA304" t="s">
        <v>406</v>
      </c>
      <c r="AB304" t="s">
        <v>102</v>
      </c>
      <c r="AC304" s="74">
        <v>24989</v>
      </c>
      <c r="AF304" t="s">
        <v>72</v>
      </c>
      <c r="AG304" t="s">
        <v>660</v>
      </c>
      <c r="AH304" t="s">
        <v>74</v>
      </c>
      <c r="AI304" t="s">
        <v>75</v>
      </c>
      <c r="AJ304" t="s">
        <v>75</v>
      </c>
      <c r="AK304" t="s">
        <v>285</v>
      </c>
      <c r="AN304" t="s">
        <v>1924</v>
      </c>
      <c r="AO304" t="s">
        <v>1925</v>
      </c>
      <c r="AP304" t="s">
        <v>68</v>
      </c>
      <c r="AQ304" t="s">
        <v>75</v>
      </c>
      <c r="AR304" t="s">
        <v>105</v>
      </c>
    </row>
    <row r="305" spans="1:44" hidden="1" x14ac:dyDescent="0.15">
      <c r="A305" t="s">
        <v>46</v>
      </c>
      <c r="B305" t="s">
        <v>47</v>
      </c>
      <c r="C305" t="s">
        <v>48</v>
      </c>
      <c r="D305" t="s">
        <v>47</v>
      </c>
      <c r="E305" t="s">
        <v>47</v>
      </c>
      <c r="F305" t="s">
        <v>443</v>
      </c>
      <c r="G305" t="s">
        <v>395</v>
      </c>
      <c r="H305" t="s">
        <v>428</v>
      </c>
      <c r="I305" t="s">
        <v>791</v>
      </c>
      <c r="J305" t="s">
        <v>792</v>
      </c>
      <c r="K305" t="s">
        <v>793</v>
      </c>
      <c r="L305" t="s">
        <v>782</v>
      </c>
      <c r="M305" t="s">
        <v>794</v>
      </c>
      <c r="N305" t="s">
        <v>1926</v>
      </c>
      <c r="O305" t="s">
        <v>163</v>
      </c>
      <c r="P305" t="s">
        <v>375</v>
      </c>
      <c r="Q305" t="s">
        <v>376</v>
      </c>
      <c r="R305" t="s">
        <v>166</v>
      </c>
      <c r="S305" t="s">
        <v>53</v>
      </c>
      <c r="T305" t="s">
        <v>1927</v>
      </c>
      <c r="U305" t="s">
        <v>1928</v>
      </c>
      <c r="V305" t="s">
        <v>148</v>
      </c>
      <c r="W305" t="s">
        <v>1428</v>
      </c>
      <c r="X305" t="s">
        <v>1929</v>
      </c>
      <c r="Y305" s="74">
        <v>32064</v>
      </c>
      <c r="Z305" t="s">
        <v>1414</v>
      </c>
      <c r="AA305" t="s">
        <v>70</v>
      </c>
      <c r="AB305" t="s">
        <v>102</v>
      </c>
      <c r="AC305" s="74">
        <v>21268</v>
      </c>
      <c r="AF305" t="s">
        <v>72</v>
      </c>
      <c r="AG305" t="s">
        <v>174</v>
      </c>
      <c r="AH305" t="s">
        <v>74</v>
      </c>
      <c r="AI305" t="s">
        <v>75</v>
      </c>
      <c r="AJ305" t="s">
        <v>75</v>
      </c>
      <c r="AK305" t="s">
        <v>90</v>
      </c>
      <c r="AN305" t="s">
        <v>53</v>
      </c>
      <c r="AO305" t="s">
        <v>53</v>
      </c>
      <c r="AP305" t="s">
        <v>68</v>
      </c>
      <c r="AQ305" t="s">
        <v>75</v>
      </c>
      <c r="AR305" t="s">
        <v>105</v>
      </c>
    </row>
    <row r="306" spans="1:44" hidden="1" x14ac:dyDescent="0.15">
      <c r="A306" t="s">
        <v>46</v>
      </c>
      <c r="B306" t="s">
        <v>47</v>
      </c>
      <c r="C306" t="s">
        <v>48</v>
      </c>
      <c r="D306" t="s">
        <v>47</v>
      </c>
      <c r="E306" t="s">
        <v>47</v>
      </c>
      <c r="F306" t="s">
        <v>443</v>
      </c>
      <c r="G306" t="s">
        <v>395</v>
      </c>
      <c r="H306" t="s">
        <v>428</v>
      </c>
      <c r="I306" t="s">
        <v>791</v>
      </c>
      <c r="J306" t="s">
        <v>792</v>
      </c>
      <c r="K306" t="s">
        <v>793</v>
      </c>
      <c r="L306" t="s">
        <v>782</v>
      </c>
      <c r="M306" t="s">
        <v>794</v>
      </c>
      <c r="N306" t="s">
        <v>1930</v>
      </c>
      <c r="O306" t="s">
        <v>163</v>
      </c>
      <c r="P306" t="s">
        <v>375</v>
      </c>
      <c r="Q306" t="s">
        <v>376</v>
      </c>
      <c r="R306" t="s">
        <v>166</v>
      </c>
      <c r="S306" t="s">
        <v>1931</v>
      </c>
      <c r="T306" t="s">
        <v>1932</v>
      </c>
      <c r="U306" t="s">
        <v>1933</v>
      </c>
      <c r="V306" t="s">
        <v>125</v>
      </c>
      <c r="W306" t="s">
        <v>1934</v>
      </c>
      <c r="X306" t="s">
        <v>1935</v>
      </c>
      <c r="Y306" s="74">
        <v>32801</v>
      </c>
      <c r="Z306" t="s">
        <v>679</v>
      </c>
      <c r="AA306" t="s">
        <v>70</v>
      </c>
      <c r="AB306" t="s">
        <v>102</v>
      </c>
      <c r="AC306" s="74">
        <v>23654</v>
      </c>
      <c r="AF306" t="s">
        <v>72</v>
      </c>
      <c r="AG306" t="s">
        <v>174</v>
      </c>
      <c r="AH306" t="s">
        <v>74</v>
      </c>
      <c r="AI306" t="s">
        <v>75</v>
      </c>
      <c r="AJ306" t="s">
        <v>75</v>
      </c>
      <c r="AK306" t="s">
        <v>90</v>
      </c>
      <c r="AN306" t="s">
        <v>53</v>
      </c>
      <c r="AO306" t="s">
        <v>53</v>
      </c>
      <c r="AP306" t="s">
        <v>68</v>
      </c>
      <c r="AQ306" t="s">
        <v>75</v>
      </c>
      <c r="AR306" t="s">
        <v>105</v>
      </c>
    </row>
    <row r="307" spans="1:44" hidden="1" x14ac:dyDescent="0.15">
      <c r="A307" t="s">
        <v>46</v>
      </c>
      <c r="B307" t="s">
        <v>47</v>
      </c>
      <c r="C307" t="s">
        <v>48</v>
      </c>
      <c r="D307" t="s">
        <v>47</v>
      </c>
      <c r="E307" t="s">
        <v>47</v>
      </c>
      <c r="F307" t="s">
        <v>443</v>
      </c>
      <c r="G307" t="s">
        <v>395</v>
      </c>
      <c r="H307" t="s">
        <v>428</v>
      </c>
      <c r="I307" t="s">
        <v>791</v>
      </c>
      <c r="J307" t="s">
        <v>792</v>
      </c>
      <c r="K307" t="s">
        <v>793</v>
      </c>
      <c r="L307" t="s">
        <v>782</v>
      </c>
      <c r="M307" t="s">
        <v>794</v>
      </c>
      <c r="N307" t="s">
        <v>1936</v>
      </c>
      <c r="O307" t="s">
        <v>163</v>
      </c>
      <c r="P307" t="s">
        <v>375</v>
      </c>
      <c r="Q307" t="s">
        <v>1296</v>
      </c>
      <c r="R307" t="s">
        <v>166</v>
      </c>
      <c r="S307" t="s">
        <v>53</v>
      </c>
      <c r="T307" t="s">
        <v>1937</v>
      </c>
      <c r="U307" t="s">
        <v>1938</v>
      </c>
      <c r="V307" t="s">
        <v>1939</v>
      </c>
      <c r="W307" t="s">
        <v>1940</v>
      </c>
      <c r="X307" t="s">
        <v>1941</v>
      </c>
      <c r="Y307" s="74">
        <v>32710</v>
      </c>
      <c r="Z307" t="s">
        <v>679</v>
      </c>
      <c r="AA307" t="s">
        <v>70</v>
      </c>
      <c r="AB307" t="s">
        <v>102</v>
      </c>
      <c r="AC307" s="74">
        <v>24191</v>
      </c>
      <c r="AF307" t="s">
        <v>72</v>
      </c>
      <c r="AG307" t="s">
        <v>174</v>
      </c>
      <c r="AH307" t="s">
        <v>74</v>
      </c>
      <c r="AI307" t="s">
        <v>75</v>
      </c>
      <c r="AJ307" t="s">
        <v>75</v>
      </c>
      <c r="AK307" t="s">
        <v>90</v>
      </c>
      <c r="AN307" t="s">
        <v>53</v>
      </c>
      <c r="AO307" t="s">
        <v>53</v>
      </c>
      <c r="AP307" t="s">
        <v>68</v>
      </c>
      <c r="AQ307" t="s">
        <v>75</v>
      </c>
      <c r="AR307" t="s">
        <v>105</v>
      </c>
    </row>
    <row r="308" spans="1:44" hidden="1" x14ac:dyDescent="0.15">
      <c r="A308" t="s">
        <v>46</v>
      </c>
      <c r="B308" t="s">
        <v>47</v>
      </c>
      <c r="C308" t="s">
        <v>48</v>
      </c>
      <c r="D308" t="s">
        <v>47</v>
      </c>
      <c r="E308" t="s">
        <v>47</v>
      </c>
      <c r="F308" t="s">
        <v>443</v>
      </c>
      <c r="G308" t="s">
        <v>395</v>
      </c>
      <c r="H308" t="s">
        <v>428</v>
      </c>
      <c r="I308" t="s">
        <v>791</v>
      </c>
      <c r="J308" t="s">
        <v>792</v>
      </c>
      <c r="K308" t="s">
        <v>793</v>
      </c>
      <c r="L308" t="s">
        <v>782</v>
      </c>
      <c r="M308" t="s">
        <v>794</v>
      </c>
      <c r="N308" t="s">
        <v>1942</v>
      </c>
      <c r="O308" t="s">
        <v>163</v>
      </c>
      <c r="P308" t="s">
        <v>375</v>
      </c>
      <c r="Q308" t="s">
        <v>1943</v>
      </c>
      <c r="R308" t="s">
        <v>166</v>
      </c>
      <c r="S308" t="s">
        <v>53</v>
      </c>
      <c r="T308" t="s">
        <v>1944</v>
      </c>
      <c r="U308" t="s">
        <v>1945</v>
      </c>
      <c r="V308" t="s">
        <v>813</v>
      </c>
      <c r="W308" t="s">
        <v>1946</v>
      </c>
      <c r="X308" t="s">
        <v>1947</v>
      </c>
      <c r="Y308" s="74">
        <v>32392</v>
      </c>
      <c r="Z308" t="s">
        <v>1414</v>
      </c>
      <c r="AA308" t="s">
        <v>70</v>
      </c>
      <c r="AB308" t="s">
        <v>102</v>
      </c>
      <c r="AC308" s="74">
        <v>22805</v>
      </c>
      <c r="AF308" t="s">
        <v>72</v>
      </c>
      <c r="AG308" t="s">
        <v>174</v>
      </c>
      <c r="AH308" t="s">
        <v>74</v>
      </c>
      <c r="AI308" t="s">
        <v>75</v>
      </c>
      <c r="AJ308" t="s">
        <v>75</v>
      </c>
      <c r="AK308" t="s">
        <v>90</v>
      </c>
      <c r="AN308" t="s">
        <v>53</v>
      </c>
      <c r="AO308" t="s">
        <v>53</v>
      </c>
      <c r="AP308" t="s">
        <v>68</v>
      </c>
      <c r="AQ308" t="s">
        <v>75</v>
      </c>
      <c r="AR308" t="s">
        <v>105</v>
      </c>
    </row>
    <row r="309" spans="1:44" hidden="1" x14ac:dyDescent="0.15">
      <c r="A309" t="s">
        <v>46</v>
      </c>
      <c r="B309" t="s">
        <v>47</v>
      </c>
      <c r="C309" t="s">
        <v>48</v>
      </c>
      <c r="D309" t="s">
        <v>47</v>
      </c>
      <c r="E309" t="s">
        <v>47</v>
      </c>
      <c r="F309" t="s">
        <v>443</v>
      </c>
      <c r="G309" t="s">
        <v>395</v>
      </c>
      <c r="H309" t="s">
        <v>428</v>
      </c>
      <c r="I309" t="s">
        <v>791</v>
      </c>
      <c r="J309" t="s">
        <v>792</v>
      </c>
      <c r="K309" t="s">
        <v>793</v>
      </c>
      <c r="L309" t="s">
        <v>782</v>
      </c>
      <c r="M309" t="s">
        <v>794</v>
      </c>
      <c r="N309" t="s">
        <v>1948</v>
      </c>
      <c r="O309" t="s">
        <v>163</v>
      </c>
      <c r="P309" t="s">
        <v>375</v>
      </c>
      <c r="Q309" t="s">
        <v>376</v>
      </c>
      <c r="R309" t="s">
        <v>166</v>
      </c>
      <c r="S309" t="s">
        <v>1949</v>
      </c>
      <c r="T309" t="s">
        <v>1950</v>
      </c>
      <c r="U309" t="s">
        <v>1951</v>
      </c>
      <c r="V309" t="s">
        <v>657</v>
      </c>
      <c r="W309" t="s">
        <v>1952</v>
      </c>
      <c r="X309" t="s">
        <v>1953</v>
      </c>
      <c r="Y309" s="74">
        <v>40774</v>
      </c>
      <c r="Z309" t="s">
        <v>381</v>
      </c>
      <c r="AA309" t="s">
        <v>70</v>
      </c>
      <c r="AB309" t="s">
        <v>102</v>
      </c>
      <c r="AC309" s="74">
        <v>27853</v>
      </c>
      <c r="AF309" t="s">
        <v>72</v>
      </c>
      <c r="AG309" t="s">
        <v>174</v>
      </c>
      <c r="AH309" t="s">
        <v>74</v>
      </c>
      <c r="AI309" t="s">
        <v>75</v>
      </c>
      <c r="AJ309" t="s">
        <v>75</v>
      </c>
      <c r="AK309" t="s">
        <v>104</v>
      </c>
      <c r="AN309" t="s">
        <v>1954</v>
      </c>
      <c r="AO309" t="s">
        <v>1955</v>
      </c>
      <c r="AP309" t="s">
        <v>68</v>
      </c>
      <c r="AQ309" t="s">
        <v>75</v>
      </c>
      <c r="AR309" t="s">
        <v>105</v>
      </c>
    </row>
    <row r="310" spans="1:44" hidden="1" x14ac:dyDescent="0.15">
      <c r="A310" t="s">
        <v>46</v>
      </c>
      <c r="B310" t="s">
        <v>47</v>
      </c>
      <c r="C310" t="s">
        <v>48</v>
      </c>
      <c r="D310" t="s">
        <v>47</v>
      </c>
      <c r="E310" t="s">
        <v>407</v>
      </c>
      <c r="F310" t="s">
        <v>443</v>
      </c>
      <c r="G310" t="s">
        <v>395</v>
      </c>
      <c r="H310" t="s">
        <v>428</v>
      </c>
      <c r="I310" t="s">
        <v>801</v>
      </c>
      <c r="J310" t="s">
        <v>526</v>
      </c>
      <c r="K310" t="s">
        <v>802</v>
      </c>
      <c r="L310" t="s">
        <v>782</v>
      </c>
      <c r="M310" t="s">
        <v>803</v>
      </c>
      <c r="N310" t="s">
        <v>1956</v>
      </c>
      <c r="O310" t="s">
        <v>58</v>
      </c>
      <c r="P310" t="s">
        <v>59</v>
      </c>
      <c r="Q310" t="s">
        <v>628</v>
      </c>
      <c r="R310" t="s">
        <v>95</v>
      </c>
      <c r="S310" t="s">
        <v>1957</v>
      </c>
      <c r="T310" t="s">
        <v>1958</v>
      </c>
      <c r="U310" t="s">
        <v>1959</v>
      </c>
      <c r="V310" t="s">
        <v>1960</v>
      </c>
      <c r="W310" t="s">
        <v>1961</v>
      </c>
      <c r="X310" t="s">
        <v>1962</v>
      </c>
      <c r="Y310" s="74">
        <v>36586</v>
      </c>
      <c r="Z310" t="s">
        <v>69</v>
      </c>
      <c r="AA310" t="s">
        <v>70</v>
      </c>
      <c r="AB310" t="s">
        <v>102</v>
      </c>
      <c r="AC310" s="74">
        <v>20963</v>
      </c>
      <c r="AD310" s="74">
        <v>44197</v>
      </c>
      <c r="AE310" s="74">
        <v>44561</v>
      </c>
      <c r="AF310" t="s">
        <v>72</v>
      </c>
      <c r="AG310" t="s">
        <v>73</v>
      </c>
      <c r="AH310" t="s">
        <v>74</v>
      </c>
      <c r="AI310" t="s">
        <v>75</v>
      </c>
      <c r="AJ310" t="s">
        <v>75</v>
      </c>
      <c r="AK310" t="s">
        <v>90</v>
      </c>
      <c r="AN310" t="s">
        <v>53</v>
      </c>
      <c r="AO310" t="s">
        <v>53</v>
      </c>
      <c r="AP310" t="s">
        <v>68</v>
      </c>
      <c r="AQ310" t="s">
        <v>75</v>
      </c>
      <c r="AR310" t="s">
        <v>105</v>
      </c>
    </row>
    <row r="311" spans="1:44" hidden="1" x14ac:dyDescent="0.15">
      <c r="A311" t="s">
        <v>46</v>
      </c>
      <c r="B311" t="s">
        <v>47</v>
      </c>
      <c r="C311" t="s">
        <v>48</v>
      </c>
      <c r="D311" t="s">
        <v>47</v>
      </c>
      <c r="E311" t="s">
        <v>407</v>
      </c>
      <c r="F311" t="s">
        <v>443</v>
      </c>
      <c r="G311" t="s">
        <v>395</v>
      </c>
      <c r="H311" t="s">
        <v>428</v>
      </c>
      <c r="I311" t="s">
        <v>801</v>
      </c>
      <c r="J311" t="s">
        <v>526</v>
      </c>
      <c r="K311" t="s">
        <v>802</v>
      </c>
      <c r="L311" t="s">
        <v>782</v>
      </c>
      <c r="M311" t="s">
        <v>803</v>
      </c>
      <c r="N311" t="s">
        <v>1963</v>
      </c>
      <c r="O311" t="s">
        <v>58</v>
      </c>
      <c r="P311" t="s">
        <v>58</v>
      </c>
      <c r="Q311" t="s">
        <v>403</v>
      </c>
      <c r="R311" t="s">
        <v>166</v>
      </c>
      <c r="S311" t="s">
        <v>1964</v>
      </c>
      <c r="T311" t="s">
        <v>1965</v>
      </c>
      <c r="U311" t="s">
        <v>1966</v>
      </c>
      <c r="V311" t="s">
        <v>154</v>
      </c>
      <c r="W311" t="s">
        <v>1967</v>
      </c>
      <c r="X311" t="s">
        <v>1968</v>
      </c>
      <c r="Y311" s="74">
        <v>27846</v>
      </c>
      <c r="Z311" t="s">
        <v>405</v>
      </c>
      <c r="AA311" t="s">
        <v>406</v>
      </c>
      <c r="AB311" t="s">
        <v>102</v>
      </c>
      <c r="AC311" s="74">
        <v>27846</v>
      </c>
      <c r="AF311" t="s">
        <v>72</v>
      </c>
      <c r="AG311" t="s">
        <v>73</v>
      </c>
      <c r="AH311" t="s">
        <v>74</v>
      </c>
      <c r="AI311" t="s">
        <v>75</v>
      </c>
      <c r="AJ311" t="s">
        <v>1767</v>
      </c>
      <c r="AK311" t="s">
        <v>90</v>
      </c>
      <c r="AN311" t="s">
        <v>53</v>
      </c>
      <c r="AO311" t="s">
        <v>53</v>
      </c>
      <c r="AP311" t="s">
        <v>68</v>
      </c>
      <c r="AQ311" t="s">
        <v>75</v>
      </c>
      <c r="AR311" t="s">
        <v>105</v>
      </c>
    </row>
    <row r="312" spans="1:44" hidden="1" x14ac:dyDescent="0.15">
      <c r="A312" t="s">
        <v>46</v>
      </c>
      <c r="B312" t="s">
        <v>47</v>
      </c>
      <c r="C312" t="s">
        <v>48</v>
      </c>
      <c r="D312" t="s">
        <v>47</v>
      </c>
      <c r="E312" t="s">
        <v>407</v>
      </c>
      <c r="F312" t="s">
        <v>443</v>
      </c>
      <c r="G312" t="s">
        <v>395</v>
      </c>
      <c r="H312" t="s">
        <v>428</v>
      </c>
      <c r="I312" t="s">
        <v>801</v>
      </c>
      <c r="J312" t="s">
        <v>526</v>
      </c>
      <c r="K312" t="s">
        <v>802</v>
      </c>
      <c r="L312" t="s">
        <v>782</v>
      </c>
      <c r="M312" t="s">
        <v>803</v>
      </c>
      <c r="N312" t="s">
        <v>1969</v>
      </c>
      <c r="O312" t="s">
        <v>58</v>
      </c>
      <c r="P312" t="s">
        <v>58</v>
      </c>
      <c r="Q312" t="s">
        <v>403</v>
      </c>
      <c r="R312" t="s">
        <v>166</v>
      </c>
      <c r="S312" t="s">
        <v>1970</v>
      </c>
      <c r="T312" t="s">
        <v>1971</v>
      </c>
      <c r="U312" t="s">
        <v>1972</v>
      </c>
      <c r="V312" t="s">
        <v>1973</v>
      </c>
      <c r="W312" t="s">
        <v>1974</v>
      </c>
      <c r="X312" t="s">
        <v>389</v>
      </c>
      <c r="Y312" s="74">
        <v>42430</v>
      </c>
      <c r="Z312" t="s">
        <v>405</v>
      </c>
      <c r="AA312" t="s">
        <v>406</v>
      </c>
      <c r="AB312" t="s">
        <v>102</v>
      </c>
      <c r="AC312" s="74">
        <v>25435</v>
      </c>
      <c r="AF312" t="s">
        <v>72</v>
      </c>
      <c r="AG312" t="s">
        <v>73</v>
      </c>
      <c r="AH312" t="s">
        <v>74</v>
      </c>
      <c r="AI312" t="s">
        <v>75</v>
      </c>
      <c r="AJ312" t="s">
        <v>1975</v>
      </c>
      <c r="AK312" t="s">
        <v>285</v>
      </c>
      <c r="AN312" t="s">
        <v>1976</v>
      </c>
      <c r="AO312" t="s">
        <v>1977</v>
      </c>
      <c r="AP312" t="s">
        <v>68</v>
      </c>
      <c r="AQ312" t="s">
        <v>75</v>
      </c>
      <c r="AR312" t="s">
        <v>105</v>
      </c>
    </row>
    <row r="313" spans="1:44" hidden="1" x14ac:dyDescent="0.15">
      <c r="A313" s="69" t="s">
        <v>46</v>
      </c>
      <c r="B313" s="69" t="s">
        <v>47</v>
      </c>
      <c r="C313" s="69" t="s">
        <v>48</v>
      </c>
      <c r="D313" s="69" t="s">
        <v>47</v>
      </c>
      <c r="E313" s="69" t="s">
        <v>394</v>
      </c>
      <c r="F313" s="69" t="s">
        <v>443</v>
      </c>
      <c r="G313" s="69" t="s">
        <v>395</v>
      </c>
      <c r="H313" s="69" t="s">
        <v>409</v>
      </c>
      <c r="I313" s="69" t="s">
        <v>604</v>
      </c>
      <c r="J313" s="69" t="s">
        <v>605</v>
      </c>
      <c r="K313" s="69" t="s">
        <v>606</v>
      </c>
      <c r="L313" s="69" t="s">
        <v>507</v>
      </c>
      <c r="M313" s="69" t="s">
        <v>607</v>
      </c>
      <c r="N313" s="69" t="s">
        <v>1978</v>
      </c>
      <c r="O313" s="69" t="s">
        <v>58</v>
      </c>
      <c r="P313" s="69" t="s">
        <v>58</v>
      </c>
      <c r="Q313" s="69" t="s">
        <v>403</v>
      </c>
      <c r="R313" s="69" t="s">
        <v>234</v>
      </c>
      <c r="S313" s="69" t="s">
        <v>1979</v>
      </c>
      <c r="T313" s="69" t="s">
        <v>75</v>
      </c>
      <c r="U313" s="69" t="s">
        <v>75</v>
      </c>
      <c r="V313" s="69" t="s">
        <v>75</v>
      </c>
      <c r="W313" s="69" t="s">
        <v>75</v>
      </c>
      <c r="X313" s="69" t="s">
        <v>75</v>
      </c>
      <c r="Y313" s="69" t="s">
        <v>68</v>
      </c>
      <c r="Z313" s="69" t="s">
        <v>405</v>
      </c>
      <c r="AA313" s="69" t="s">
        <v>406</v>
      </c>
      <c r="AB313" s="69" t="s">
        <v>102</v>
      </c>
      <c r="AC313" s="69" t="s">
        <v>68</v>
      </c>
      <c r="AD313" s="69"/>
      <c r="AE313" s="69"/>
      <c r="AF313" s="69" t="s">
        <v>72</v>
      </c>
      <c r="AG313" s="69" t="s">
        <v>235</v>
      </c>
      <c r="AH313" s="69" t="s">
        <v>74</v>
      </c>
      <c r="AI313" s="69" t="s">
        <v>75</v>
      </c>
      <c r="AJ313" s="69" t="s">
        <v>75</v>
      </c>
      <c r="AK313" s="69" t="s">
        <v>90</v>
      </c>
      <c r="AL313" s="69"/>
      <c r="AM313" s="69"/>
      <c r="AN313" s="69" t="s">
        <v>75</v>
      </c>
      <c r="AO313" s="69" t="s">
        <v>75</v>
      </c>
      <c r="AP313" s="69" t="s">
        <v>68</v>
      </c>
      <c r="AQ313" s="69" t="s">
        <v>75</v>
      </c>
      <c r="AR313" s="69" t="s">
        <v>105</v>
      </c>
    </row>
    <row r="314" spans="1:44" s="69" customFormat="1" hidden="1" x14ac:dyDescent="0.15">
      <c r="A314" s="70" t="s">
        <v>46</v>
      </c>
      <c r="B314" s="70" t="s">
        <v>47</v>
      </c>
      <c r="C314" s="70" t="s">
        <v>48</v>
      </c>
      <c r="D314" s="70" t="s">
        <v>47</v>
      </c>
      <c r="E314" s="70" t="s">
        <v>394</v>
      </c>
      <c r="F314" s="70" t="s">
        <v>443</v>
      </c>
      <c r="G314" s="70" t="s">
        <v>395</v>
      </c>
      <c r="H314" s="70" t="s">
        <v>409</v>
      </c>
      <c r="I314" s="70" t="s">
        <v>604</v>
      </c>
      <c r="J314" s="70" t="s">
        <v>605</v>
      </c>
      <c r="K314" s="70" t="s">
        <v>606</v>
      </c>
      <c r="L314" s="70" t="s">
        <v>507</v>
      </c>
      <c r="M314" s="70" t="s">
        <v>607</v>
      </c>
      <c r="N314" s="70" t="s">
        <v>1980</v>
      </c>
      <c r="O314" s="70" t="s">
        <v>58</v>
      </c>
      <c r="P314" s="70" t="s">
        <v>58</v>
      </c>
      <c r="Q314" s="70" t="s">
        <v>403</v>
      </c>
      <c r="R314" s="70" t="s">
        <v>234</v>
      </c>
      <c r="S314" s="70" t="s">
        <v>1981</v>
      </c>
      <c r="T314" s="70" t="s">
        <v>75</v>
      </c>
      <c r="U314" s="70" t="s">
        <v>75</v>
      </c>
      <c r="V314" s="70" t="s">
        <v>75</v>
      </c>
      <c r="W314" s="70" t="s">
        <v>75</v>
      </c>
      <c r="X314" s="70" t="s">
        <v>75</v>
      </c>
      <c r="Y314" s="70" t="s">
        <v>68</v>
      </c>
      <c r="Z314" s="70" t="s">
        <v>405</v>
      </c>
      <c r="AA314" s="70" t="s">
        <v>406</v>
      </c>
      <c r="AB314" s="70" t="s">
        <v>102</v>
      </c>
      <c r="AC314" s="70" t="s">
        <v>68</v>
      </c>
      <c r="AD314" s="70"/>
      <c r="AE314" s="70"/>
      <c r="AF314" s="70" t="s">
        <v>72</v>
      </c>
      <c r="AG314" s="70" t="s">
        <v>235</v>
      </c>
      <c r="AH314" s="70" t="s">
        <v>74</v>
      </c>
      <c r="AI314" s="70" t="s">
        <v>75</v>
      </c>
      <c r="AJ314" s="70" t="s">
        <v>75</v>
      </c>
      <c r="AK314" s="70" t="s">
        <v>90</v>
      </c>
      <c r="AL314" s="70"/>
      <c r="AM314" s="70"/>
      <c r="AN314" s="70" t="s">
        <v>75</v>
      </c>
      <c r="AO314" s="70" t="s">
        <v>75</v>
      </c>
      <c r="AP314" s="70" t="s">
        <v>68</v>
      </c>
      <c r="AQ314" s="70" t="s">
        <v>75</v>
      </c>
      <c r="AR314" s="70" t="s">
        <v>105</v>
      </c>
    </row>
    <row r="315" spans="1:44" s="69" customFormat="1" hidden="1" x14ac:dyDescent="0.15">
      <c r="A315" s="69" t="s">
        <v>46</v>
      </c>
      <c r="B315" s="69" t="s">
        <v>47</v>
      </c>
      <c r="C315" s="69" t="s">
        <v>48</v>
      </c>
      <c r="D315" s="69" t="s">
        <v>47</v>
      </c>
      <c r="E315" s="69" t="s">
        <v>394</v>
      </c>
      <c r="F315" s="69" t="s">
        <v>443</v>
      </c>
      <c r="G315" s="69" t="s">
        <v>395</v>
      </c>
      <c r="H315" s="69" t="s">
        <v>409</v>
      </c>
      <c r="I315" s="69" t="s">
        <v>604</v>
      </c>
      <c r="J315" s="69" t="s">
        <v>605</v>
      </c>
      <c r="K315" s="69" t="s">
        <v>606</v>
      </c>
      <c r="L315" s="69" t="s">
        <v>507</v>
      </c>
      <c r="M315" s="69" t="s">
        <v>607</v>
      </c>
      <c r="N315" s="69" t="s">
        <v>1982</v>
      </c>
      <c r="O315" s="69" t="s">
        <v>58</v>
      </c>
      <c r="P315" s="69" t="s">
        <v>58</v>
      </c>
      <c r="Q315" s="69" t="s">
        <v>403</v>
      </c>
      <c r="R315" s="69" t="s">
        <v>234</v>
      </c>
      <c r="S315" s="69" t="s">
        <v>1983</v>
      </c>
      <c r="T315" s="69" t="s">
        <v>75</v>
      </c>
      <c r="U315" s="69" t="s">
        <v>75</v>
      </c>
      <c r="V315" s="69" t="s">
        <v>75</v>
      </c>
      <c r="W315" s="69" t="s">
        <v>75</v>
      </c>
      <c r="X315" s="69" t="s">
        <v>75</v>
      </c>
      <c r="Y315" s="69" t="s">
        <v>68</v>
      </c>
      <c r="Z315" s="69" t="s">
        <v>405</v>
      </c>
      <c r="AA315" s="69" t="s">
        <v>406</v>
      </c>
      <c r="AB315" s="69" t="s">
        <v>102</v>
      </c>
      <c r="AC315" s="69" t="s">
        <v>68</v>
      </c>
      <c r="AF315" s="69" t="s">
        <v>72</v>
      </c>
      <c r="AG315" s="69" t="s">
        <v>235</v>
      </c>
      <c r="AH315" s="69" t="s">
        <v>74</v>
      </c>
      <c r="AI315" s="69" t="s">
        <v>75</v>
      </c>
      <c r="AJ315" s="69" t="s">
        <v>75</v>
      </c>
      <c r="AK315" s="69" t="s">
        <v>90</v>
      </c>
      <c r="AN315" s="69" t="s">
        <v>75</v>
      </c>
      <c r="AO315" s="69" t="s">
        <v>75</v>
      </c>
      <c r="AP315" s="69" t="s">
        <v>68</v>
      </c>
      <c r="AQ315" s="69" t="s">
        <v>75</v>
      </c>
      <c r="AR315" s="69" t="s">
        <v>105</v>
      </c>
    </row>
    <row r="316" spans="1:44" hidden="1" x14ac:dyDescent="0.15">
      <c r="A316" s="69" t="s">
        <v>46</v>
      </c>
      <c r="B316" s="69" t="s">
        <v>47</v>
      </c>
      <c r="C316" s="69" t="s">
        <v>48</v>
      </c>
      <c r="D316" s="69" t="s">
        <v>47</v>
      </c>
      <c r="E316" s="69" t="s">
        <v>394</v>
      </c>
      <c r="F316" s="69" t="s">
        <v>443</v>
      </c>
      <c r="G316" s="69" t="s">
        <v>395</v>
      </c>
      <c r="H316" s="69" t="s">
        <v>409</v>
      </c>
      <c r="I316" s="69" t="s">
        <v>1636</v>
      </c>
      <c r="J316" s="69" t="s">
        <v>1637</v>
      </c>
      <c r="K316" s="69" t="s">
        <v>1638</v>
      </c>
      <c r="L316" s="69" t="s">
        <v>507</v>
      </c>
      <c r="M316" s="69" t="s">
        <v>1639</v>
      </c>
      <c r="N316" s="69" t="s">
        <v>1984</v>
      </c>
      <c r="O316" s="69" t="s">
        <v>58</v>
      </c>
      <c r="P316" s="69" t="s">
        <v>58</v>
      </c>
      <c r="Q316" s="69" t="s">
        <v>510</v>
      </c>
      <c r="R316" s="69" t="s">
        <v>234</v>
      </c>
      <c r="S316" s="69" t="s">
        <v>1594</v>
      </c>
      <c r="T316" s="69" t="s">
        <v>75</v>
      </c>
      <c r="U316" s="69" t="s">
        <v>75</v>
      </c>
      <c r="V316" s="69" t="s">
        <v>75</v>
      </c>
      <c r="W316" s="69" t="s">
        <v>75</v>
      </c>
      <c r="X316" s="69" t="s">
        <v>75</v>
      </c>
      <c r="Y316" s="69" t="s">
        <v>68</v>
      </c>
      <c r="Z316" s="69" t="s">
        <v>405</v>
      </c>
      <c r="AA316" s="69" t="s">
        <v>406</v>
      </c>
      <c r="AB316" s="69" t="s">
        <v>102</v>
      </c>
      <c r="AC316" s="69" t="s">
        <v>68</v>
      </c>
      <c r="AD316" s="69"/>
      <c r="AE316" s="69"/>
      <c r="AF316" s="69" t="s">
        <v>72</v>
      </c>
      <c r="AG316" s="69" t="s">
        <v>235</v>
      </c>
      <c r="AH316" s="69" t="s">
        <v>74</v>
      </c>
      <c r="AI316" s="69" t="s">
        <v>75</v>
      </c>
      <c r="AJ316" s="69" t="s">
        <v>75</v>
      </c>
      <c r="AK316" s="69" t="s">
        <v>90</v>
      </c>
      <c r="AL316" s="69"/>
      <c r="AM316" s="69"/>
      <c r="AN316" s="69" t="s">
        <v>75</v>
      </c>
      <c r="AO316" s="69" t="s">
        <v>75</v>
      </c>
      <c r="AP316" s="69" t="s">
        <v>68</v>
      </c>
      <c r="AQ316" s="69" t="s">
        <v>75</v>
      </c>
      <c r="AR316" s="69" t="s">
        <v>105</v>
      </c>
    </row>
    <row r="317" spans="1:44" hidden="1" x14ac:dyDescent="0.15">
      <c r="A317" t="s">
        <v>46</v>
      </c>
      <c r="B317" t="s">
        <v>47</v>
      </c>
      <c r="C317" t="s">
        <v>48</v>
      </c>
      <c r="D317" t="s">
        <v>47</v>
      </c>
      <c r="E317" t="s">
        <v>407</v>
      </c>
      <c r="F317" t="s">
        <v>443</v>
      </c>
      <c r="G317" t="s">
        <v>395</v>
      </c>
      <c r="H317" t="s">
        <v>428</v>
      </c>
      <c r="I317" t="s">
        <v>801</v>
      </c>
      <c r="J317" t="s">
        <v>526</v>
      </c>
      <c r="K317" t="s">
        <v>802</v>
      </c>
      <c r="L317" t="s">
        <v>782</v>
      </c>
      <c r="M317" t="s">
        <v>803</v>
      </c>
      <c r="N317" t="s">
        <v>1985</v>
      </c>
      <c r="O317" t="s">
        <v>58</v>
      </c>
      <c r="P317" t="s">
        <v>424</v>
      </c>
      <c r="Q317" t="s">
        <v>424</v>
      </c>
      <c r="R317" t="s">
        <v>234</v>
      </c>
      <c r="S317" t="s">
        <v>1986</v>
      </c>
      <c r="T317" t="s">
        <v>75</v>
      </c>
      <c r="U317" t="s">
        <v>75</v>
      </c>
      <c r="V317" t="s">
        <v>75</v>
      </c>
      <c r="W317" t="s">
        <v>75</v>
      </c>
      <c r="X317" t="s">
        <v>75</v>
      </c>
      <c r="Y317" t="s">
        <v>68</v>
      </c>
      <c r="Z317" t="s">
        <v>426</v>
      </c>
      <c r="AA317" t="s">
        <v>406</v>
      </c>
      <c r="AB317" t="s">
        <v>102</v>
      </c>
      <c r="AC317" t="s">
        <v>68</v>
      </c>
      <c r="AF317" t="s">
        <v>72</v>
      </c>
      <c r="AG317" t="s">
        <v>235</v>
      </c>
      <c r="AH317" t="s">
        <v>74</v>
      </c>
      <c r="AI317" t="s">
        <v>75</v>
      </c>
      <c r="AJ317" t="s">
        <v>75</v>
      </c>
      <c r="AK317" t="s">
        <v>90</v>
      </c>
      <c r="AN317" t="s">
        <v>75</v>
      </c>
      <c r="AO317" t="s">
        <v>75</v>
      </c>
      <c r="AP317" t="s">
        <v>68</v>
      </c>
      <c r="AQ317" t="s">
        <v>75</v>
      </c>
      <c r="AR317" t="s">
        <v>105</v>
      </c>
    </row>
    <row r="318" spans="1:44" hidden="1" x14ac:dyDescent="0.15">
      <c r="A318" t="s">
        <v>46</v>
      </c>
      <c r="B318" t="s">
        <v>47</v>
      </c>
      <c r="C318" t="s">
        <v>48</v>
      </c>
      <c r="D318" t="s">
        <v>47</v>
      </c>
      <c r="E318" t="s">
        <v>407</v>
      </c>
      <c r="F318" t="s">
        <v>443</v>
      </c>
      <c r="G318" t="s">
        <v>395</v>
      </c>
      <c r="H318" t="s">
        <v>428</v>
      </c>
      <c r="I318" t="s">
        <v>801</v>
      </c>
      <c r="J318" t="s">
        <v>526</v>
      </c>
      <c r="K318" t="s">
        <v>802</v>
      </c>
      <c r="L318" t="s">
        <v>782</v>
      </c>
      <c r="M318" t="s">
        <v>803</v>
      </c>
      <c r="N318" t="s">
        <v>1987</v>
      </c>
      <c r="O318" t="s">
        <v>163</v>
      </c>
      <c r="P318" t="s">
        <v>375</v>
      </c>
      <c r="Q318" t="s">
        <v>376</v>
      </c>
      <c r="R318" t="s">
        <v>166</v>
      </c>
      <c r="S318" t="s">
        <v>1988</v>
      </c>
      <c r="T318" t="s">
        <v>1989</v>
      </c>
      <c r="U318" t="s">
        <v>1990</v>
      </c>
      <c r="V318" t="s">
        <v>491</v>
      </c>
      <c r="W318" t="s">
        <v>667</v>
      </c>
      <c r="X318" t="s">
        <v>1991</v>
      </c>
      <c r="Y318" s="74">
        <v>40774</v>
      </c>
      <c r="Z318" t="s">
        <v>381</v>
      </c>
      <c r="AA318" t="s">
        <v>70</v>
      </c>
      <c r="AB318" t="s">
        <v>102</v>
      </c>
      <c r="AC318" s="74">
        <v>27113</v>
      </c>
      <c r="AF318" t="s">
        <v>72</v>
      </c>
      <c r="AG318" t="s">
        <v>174</v>
      </c>
      <c r="AH318" t="s">
        <v>74</v>
      </c>
      <c r="AI318" t="s">
        <v>75</v>
      </c>
      <c r="AJ318" t="s">
        <v>75</v>
      </c>
      <c r="AK318" t="s">
        <v>76</v>
      </c>
      <c r="AN318" t="s">
        <v>1992</v>
      </c>
      <c r="AO318" t="s">
        <v>1993</v>
      </c>
      <c r="AP318" t="s">
        <v>68</v>
      </c>
      <c r="AQ318" t="s">
        <v>75</v>
      </c>
      <c r="AR318" t="s">
        <v>105</v>
      </c>
    </row>
    <row r="319" spans="1:44" hidden="1" x14ac:dyDescent="0.15">
      <c r="A319" t="s">
        <v>46</v>
      </c>
      <c r="B319" t="s">
        <v>47</v>
      </c>
      <c r="C319" t="s">
        <v>48</v>
      </c>
      <c r="D319" t="s">
        <v>47</v>
      </c>
      <c r="E319" t="s">
        <v>407</v>
      </c>
      <c r="F319" t="s">
        <v>443</v>
      </c>
      <c r="G319" t="s">
        <v>395</v>
      </c>
      <c r="H319" t="s">
        <v>428</v>
      </c>
      <c r="I319" t="s">
        <v>801</v>
      </c>
      <c r="J319" t="s">
        <v>526</v>
      </c>
      <c r="K319" t="s">
        <v>802</v>
      </c>
      <c r="L319" t="s">
        <v>782</v>
      </c>
      <c r="M319" t="s">
        <v>803</v>
      </c>
      <c r="N319" t="s">
        <v>1994</v>
      </c>
      <c r="O319" t="s">
        <v>163</v>
      </c>
      <c r="P319" t="s">
        <v>375</v>
      </c>
      <c r="Q319" t="s">
        <v>1943</v>
      </c>
      <c r="R319" t="s">
        <v>222</v>
      </c>
      <c r="S319" t="s">
        <v>167</v>
      </c>
      <c r="T319" t="s">
        <v>1995</v>
      </c>
      <c r="U319" t="s">
        <v>1996</v>
      </c>
      <c r="V319" t="s">
        <v>1031</v>
      </c>
      <c r="W319" t="s">
        <v>694</v>
      </c>
      <c r="X319" t="s">
        <v>1997</v>
      </c>
      <c r="Y319" t="s">
        <v>68</v>
      </c>
      <c r="Z319" t="s">
        <v>381</v>
      </c>
      <c r="AA319" t="s">
        <v>70</v>
      </c>
      <c r="AB319" t="s">
        <v>102</v>
      </c>
      <c r="AC319" s="74">
        <v>30669</v>
      </c>
      <c r="AD319" s="74">
        <v>44197</v>
      </c>
      <c r="AE319" s="74">
        <v>44561</v>
      </c>
      <c r="AF319" t="s">
        <v>72</v>
      </c>
      <c r="AG319" t="s">
        <v>174</v>
      </c>
      <c r="AH319" t="s">
        <v>74</v>
      </c>
      <c r="AI319" t="s">
        <v>75</v>
      </c>
      <c r="AJ319" t="s">
        <v>75</v>
      </c>
      <c r="AK319" t="s">
        <v>313</v>
      </c>
      <c r="AL319" t="s">
        <v>228</v>
      </c>
      <c r="AM319" t="s">
        <v>207</v>
      </c>
      <c r="AN319" t="s">
        <v>1998</v>
      </c>
      <c r="AO319" t="s">
        <v>277</v>
      </c>
      <c r="AP319" s="74">
        <v>44195</v>
      </c>
      <c r="AQ319" t="s">
        <v>1999</v>
      </c>
      <c r="AR319" t="s">
        <v>2000</v>
      </c>
    </row>
    <row r="320" spans="1:44" hidden="1" x14ac:dyDescent="0.15">
      <c r="A320" t="s">
        <v>46</v>
      </c>
      <c r="B320" t="s">
        <v>47</v>
      </c>
      <c r="C320" t="s">
        <v>48</v>
      </c>
      <c r="D320" t="s">
        <v>47</v>
      </c>
      <c r="E320" t="s">
        <v>407</v>
      </c>
      <c r="F320" t="s">
        <v>443</v>
      </c>
      <c r="G320" t="s">
        <v>395</v>
      </c>
      <c r="H320" t="s">
        <v>428</v>
      </c>
      <c r="I320" t="s">
        <v>801</v>
      </c>
      <c r="J320" t="s">
        <v>526</v>
      </c>
      <c r="K320" t="s">
        <v>802</v>
      </c>
      <c r="L320" t="s">
        <v>782</v>
      </c>
      <c r="M320" t="s">
        <v>803</v>
      </c>
      <c r="N320" t="s">
        <v>2001</v>
      </c>
      <c r="O320" t="s">
        <v>163</v>
      </c>
      <c r="P320" t="s">
        <v>375</v>
      </c>
      <c r="Q320" t="s">
        <v>376</v>
      </c>
      <c r="R320" t="s">
        <v>166</v>
      </c>
      <c r="S320" t="s">
        <v>1798</v>
      </c>
      <c r="T320" t="s">
        <v>2002</v>
      </c>
      <c r="U320" t="s">
        <v>2003</v>
      </c>
      <c r="V320" t="s">
        <v>390</v>
      </c>
      <c r="W320" t="s">
        <v>1428</v>
      </c>
      <c r="X320" t="s">
        <v>2004</v>
      </c>
      <c r="Y320" s="74">
        <v>40774</v>
      </c>
      <c r="Z320" t="s">
        <v>381</v>
      </c>
      <c r="AA320" t="s">
        <v>70</v>
      </c>
      <c r="AB320" t="s">
        <v>102</v>
      </c>
      <c r="AC320" s="74">
        <v>25324</v>
      </c>
      <c r="AF320" t="s">
        <v>72</v>
      </c>
      <c r="AG320" t="s">
        <v>174</v>
      </c>
      <c r="AH320" t="s">
        <v>74</v>
      </c>
      <c r="AI320" t="s">
        <v>75</v>
      </c>
      <c r="AJ320" t="s">
        <v>75</v>
      </c>
      <c r="AK320" t="s">
        <v>382</v>
      </c>
      <c r="AN320" t="s">
        <v>2005</v>
      </c>
      <c r="AO320" t="s">
        <v>384</v>
      </c>
      <c r="AP320" t="s">
        <v>68</v>
      </c>
      <c r="AQ320" t="s">
        <v>75</v>
      </c>
      <c r="AR320" t="s">
        <v>105</v>
      </c>
    </row>
    <row r="321" spans="1:44" hidden="1" x14ac:dyDescent="0.15">
      <c r="A321" t="s">
        <v>46</v>
      </c>
      <c r="B321" t="s">
        <v>47</v>
      </c>
      <c r="C321" t="s">
        <v>48</v>
      </c>
      <c r="D321" t="s">
        <v>47</v>
      </c>
      <c r="E321" t="s">
        <v>394</v>
      </c>
      <c r="F321" t="s">
        <v>443</v>
      </c>
      <c r="G321" t="s">
        <v>395</v>
      </c>
      <c r="H321" t="s">
        <v>836</v>
      </c>
      <c r="I321" t="s">
        <v>837</v>
      </c>
      <c r="J321" t="s">
        <v>533</v>
      </c>
      <c r="K321" t="s">
        <v>838</v>
      </c>
      <c r="L321" t="s">
        <v>782</v>
      </c>
      <c r="M321" t="s">
        <v>839</v>
      </c>
      <c r="N321" t="s">
        <v>2006</v>
      </c>
      <c r="O321" t="s">
        <v>58</v>
      </c>
      <c r="P321" t="s">
        <v>59</v>
      </c>
      <c r="Q321" t="s">
        <v>628</v>
      </c>
      <c r="R321" t="s">
        <v>61</v>
      </c>
      <c r="S321" t="s">
        <v>2007</v>
      </c>
      <c r="T321" t="s">
        <v>2008</v>
      </c>
      <c r="U321" t="s">
        <v>2009</v>
      </c>
      <c r="V321" t="s">
        <v>1348</v>
      </c>
      <c r="W321" t="s">
        <v>85</v>
      </c>
      <c r="X321" t="s">
        <v>2010</v>
      </c>
      <c r="Y321" t="s">
        <v>68</v>
      </c>
      <c r="Z321" t="s">
        <v>69</v>
      </c>
      <c r="AA321" t="s">
        <v>70</v>
      </c>
      <c r="AB321" t="s">
        <v>632</v>
      </c>
      <c r="AC321" s="74">
        <v>24574</v>
      </c>
      <c r="AD321" s="74">
        <v>43497</v>
      </c>
      <c r="AE321" s="74">
        <v>44957</v>
      </c>
      <c r="AF321" t="s">
        <v>72</v>
      </c>
      <c r="AG321" t="s">
        <v>73</v>
      </c>
      <c r="AH321" t="s">
        <v>74</v>
      </c>
      <c r="AI321" t="s">
        <v>75</v>
      </c>
      <c r="AJ321" t="s">
        <v>75</v>
      </c>
      <c r="AK321" t="s">
        <v>285</v>
      </c>
      <c r="AN321" t="s">
        <v>2011</v>
      </c>
      <c r="AO321" t="s">
        <v>662</v>
      </c>
      <c r="AP321" t="s">
        <v>68</v>
      </c>
      <c r="AQ321" t="s">
        <v>75</v>
      </c>
      <c r="AR321" t="s">
        <v>2012</v>
      </c>
    </row>
    <row r="322" spans="1:44" hidden="1" x14ac:dyDescent="0.15">
      <c r="A322" s="70" t="s">
        <v>46</v>
      </c>
      <c r="B322" s="70" t="s">
        <v>47</v>
      </c>
      <c r="C322" s="70" t="s">
        <v>48</v>
      </c>
      <c r="D322" s="70" t="s">
        <v>47</v>
      </c>
      <c r="E322" s="70" t="s">
        <v>394</v>
      </c>
      <c r="F322" s="70" t="s">
        <v>443</v>
      </c>
      <c r="G322" s="70" t="s">
        <v>395</v>
      </c>
      <c r="H322" s="70" t="s">
        <v>409</v>
      </c>
      <c r="I322" s="70" t="s">
        <v>1636</v>
      </c>
      <c r="J322" s="70" t="s">
        <v>1637</v>
      </c>
      <c r="K322" s="70" t="s">
        <v>1638</v>
      </c>
      <c r="L322" s="70" t="s">
        <v>507</v>
      </c>
      <c r="M322" s="70" t="s">
        <v>1639</v>
      </c>
      <c r="N322" s="70" t="s">
        <v>2013</v>
      </c>
      <c r="O322" s="70" t="s">
        <v>58</v>
      </c>
      <c r="P322" s="70" t="s">
        <v>58</v>
      </c>
      <c r="Q322" s="70" t="s">
        <v>403</v>
      </c>
      <c r="R322" s="70" t="s">
        <v>234</v>
      </c>
      <c r="S322" s="70" t="s">
        <v>2014</v>
      </c>
      <c r="T322" s="70" t="s">
        <v>75</v>
      </c>
      <c r="U322" s="70" t="s">
        <v>75</v>
      </c>
      <c r="V322" s="70" t="s">
        <v>75</v>
      </c>
      <c r="W322" s="70" t="s">
        <v>75</v>
      </c>
      <c r="X322" s="70" t="s">
        <v>75</v>
      </c>
      <c r="Y322" s="70" t="s">
        <v>68</v>
      </c>
      <c r="Z322" s="70" t="s">
        <v>405</v>
      </c>
      <c r="AA322" s="70" t="s">
        <v>406</v>
      </c>
      <c r="AB322" s="70" t="s">
        <v>102</v>
      </c>
      <c r="AC322" s="70" t="s">
        <v>68</v>
      </c>
      <c r="AD322" s="70"/>
      <c r="AE322" s="70"/>
      <c r="AF322" s="70" t="s">
        <v>72</v>
      </c>
      <c r="AG322" s="70" t="s">
        <v>235</v>
      </c>
      <c r="AH322" s="70" t="s">
        <v>74</v>
      </c>
      <c r="AI322" s="70" t="s">
        <v>75</v>
      </c>
      <c r="AJ322" s="70" t="s">
        <v>75</v>
      </c>
      <c r="AK322" s="70" t="s">
        <v>90</v>
      </c>
      <c r="AL322" s="70"/>
      <c r="AM322" s="70"/>
      <c r="AN322" s="70" t="s">
        <v>75</v>
      </c>
      <c r="AO322" s="70" t="s">
        <v>75</v>
      </c>
      <c r="AP322" s="70" t="s">
        <v>68</v>
      </c>
      <c r="AQ322" s="70" t="s">
        <v>75</v>
      </c>
      <c r="AR322" s="70" t="s">
        <v>105</v>
      </c>
    </row>
    <row r="323" spans="1:44" s="69" customFormat="1" hidden="1" x14ac:dyDescent="0.15">
      <c r="A323" s="69" t="s">
        <v>46</v>
      </c>
      <c r="B323" s="69" t="s">
        <v>47</v>
      </c>
      <c r="C323" s="69" t="s">
        <v>48</v>
      </c>
      <c r="D323" s="69" t="s">
        <v>47</v>
      </c>
      <c r="E323" s="69" t="s">
        <v>47</v>
      </c>
      <c r="F323" s="69" t="s">
        <v>408</v>
      </c>
      <c r="G323" s="69" t="s">
        <v>2015</v>
      </c>
      <c r="H323" s="69" t="s">
        <v>444</v>
      </c>
      <c r="I323" s="69" t="s">
        <v>2016</v>
      </c>
      <c r="J323" s="69" t="s">
        <v>53</v>
      </c>
      <c r="K323" s="69" t="s">
        <v>2017</v>
      </c>
      <c r="L323" s="69" t="s">
        <v>507</v>
      </c>
      <c r="M323" s="69" t="s">
        <v>2018</v>
      </c>
      <c r="N323" s="69" t="s">
        <v>2019</v>
      </c>
      <c r="O323" s="69" t="s">
        <v>58</v>
      </c>
      <c r="P323" s="69" t="s">
        <v>58</v>
      </c>
      <c r="Q323" s="69" t="s">
        <v>403</v>
      </c>
      <c r="R323" s="69" t="s">
        <v>234</v>
      </c>
      <c r="S323" s="69" t="s">
        <v>2020</v>
      </c>
      <c r="T323" s="69" t="s">
        <v>75</v>
      </c>
      <c r="U323" s="69" t="s">
        <v>75</v>
      </c>
      <c r="V323" s="69" t="s">
        <v>75</v>
      </c>
      <c r="W323" s="69" t="s">
        <v>75</v>
      </c>
      <c r="X323" s="69" t="s">
        <v>75</v>
      </c>
      <c r="Y323" s="69" t="s">
        <v>68</v>
      </c>
      <c r="Z323" s="69" t="s">
        <v>405</v>
      </c>
      <c r="AA323" s="69" t="s">
        <v>406</v>
      </c>
      <c r="AB323" s="69" t="s">
        <v>102</v>
      </c>
      <c r="AC323" s="69" t="s">
        <v>68</v>
      </c>
      <c r="AF323" s="69" t="s">
        <v>72</v>
      </c>
      <c r="AG323" s="69" t="s">
        <v>235</v>
      </c>
      <c r="AH323" s="69" t="s">
        <v>74</v>
      </c>
      <c r="AI323" s="69" t="s">
        <v>75</v>
      </c>
      <c r="AJ323" s="69" t="s">
        <v>75</v>
      </c>
      <c r="AK323" s="69" t="s">
        <v>90</v>
      </c>
      <c r="AN323" s="69" t="s">
        <v>75</v>
      </c>
      <c r="AO323" s="69" t="s">
        <v>75</v>
      </c>
      <c r="AP323" s="69" t="s">
        <v>68</v>
      </c>
      <c r="AQ323" s="69" t="s">
        <v>75</v>
      </c>
      <c r="AR323" s="69" t="s">
        <v>105</v>
      </c>
    </row>
    <row r="324" spans="1:44" hidden="1" x14ac:dyDescent="0.15">
      <c r="A324" s="69" t="s">
        <v>46</v>
      </c>
      <c r="B324" s="69" t="s">
        <v>47</v>
      </c>
      <c r="C324" s="69" t="s">
        <v>48</v>
      </c>
      <c r="D324" s="69" t="s">
        <v>47</v>
      </c>
      <c r="E324" s="69" t="s">
        <v>47</v>
      </c>
      <c r="F324" s="69" t="s">
        <v>49</v>
      </c>
      <c r="G324" s="69" t="s">
        <v>395</v>
      </c>
      <c r="H324" s="69" t="s">
        <v>409</v>
      </c>
      <c r="I324" s="69" t="s">
        <v>729</v>
      </c>
      <c r="J324" s="69" t="s">
        <v>730</v>
      </c>
      <c r="K324" s="69" t="s">
        <v>731</v>
      </c>
      <c r="L324" s="69" t="s">
        <v>732</v>
      </c>
      <c r="M324" s="69" t="s">
        <v>47</v>
      </c>
      <c r="N324" s="69" t="s">
        <v>2021</v>
      </c>
      <c r="O324" s="69" t="s">
        <v>58</v>
      </c>
      <c r="P324" s="69" t="s">
        <v>58</v>
      </c>
      <c r="Q324" s="69" t="s">
        <v>403</v>
      </c>
      <c r="R324" s="69" t="s">
        <v>234</v>
      </c>
      <c r="S324" s="69" t="s">
        <v>645</v>
      </c>
      <c r="T324" s="69" t="s">
        <v>75</v>
      </c>
      <c r="U324" s="69" t="s">
        <v>75</v>
      </c>
      <c r="V324" s="69" t="s">
        <v>75</v>
      </c>
      <c r="W324" s="69" t="s">
        <v>75</v>
      </c>
      <c r="X324" s="69" t="s">
        <v>75</v>
      </c>
      <c r="Y324" s="69" t="s">
        <v>68</v>
      </c>
      <c r="Z324" s="69" t="s">
        <v>405</v>
      </c>
      <c r="AA324" s="69" t="s">
        <v>406</v>
      </c>
      <c r="AB324" s="69" t="s">
        <v>102</v>
      </c>
      <c r="AC324" s="69" t="s">
        <v>68</v>
      </c>
      <c r="AD324" s="69"/>
      <c r="AE324" s="69"/>
      <c r="AF324" s="69" t="s">
        <v>72</v>
      </c>
      <c r="AG324" s="69" t="s">
        <v>235</v>
      </c>
      <c r="AH324" s="69" t="s">
        <v>74</v>
      </c>
      <c r="AI324" s="69" t="s">
        <v>75</v>
      </c>
      <c r="AJ324" s="69" t="s">
        <v>75</v>
      </c>
      <c r="AK324" s="69" t="s">
        <v>90</v>
      </c>
      <c r="AL324" s="69"/>
      <c r="AM324" s="69"/>
      <c r="AN324" s="69" t="s">
        <v>75</v>
      </c>
      <c r="AO324" s="69" t="s">
        <v>75</v>
      </c>
      <c r="AP324" s="69" t="s">
        <v>68</v>
      </c>
      <c r="AQ324" s="69" t="s">
        <v>75</v>
      </c>
      <c r="AR324" s="69" t="s">
        <v>105</v>
      </c>
    </row>
    <row r="325" spans="1:44" x14ac:dyDescent="0.15">
      <c r="A325" t="s">
        <v>46</v>
      </c>
      <c r="B325" t="s">
        <v>47</v>
      </c>
      <c r="C325" t="s">
        <v>48</v>
      </c>
      <c r="D325" t="s">
        <v>47</v>
      </c>
      <c r="E325" t="s">
        <v>394</v>
      </c>
      <c r="F325" t="s">
        <v>443</v>
      </c>
      <c r="G325" t="s">
        <v>395</v>
      </c>
      <c r="H325" t="s">
        <v>836</v>
      </c>
      <c r="I325" t="s">
        <v>837</v>
      </c>
      <c r="J325" t="s">
        <v>533</v>
      </c>
      <c r="K325" t="s">
        <v>838</v>
      </c>
      <c r="L325" t="s">
        <v>782</v>
      </c>
      <c r="M325" t="s">
        <v>839</v>
      </c>
      <c r="N325" t="s">
        <v>2022</v>
      </c>
      <c r="O325" t="s">
        <v>58</v>
      </c>
      <c r="P325" t="s">
        <v>58</v>
      </c>
      <c r="Q325" t="s">
        <v>403</v>
      </c>
      <c r="R325" t="s">
        <v>166</v>
      </c>
      <c r="S325" t="s">
        <v>2023</v>
      </c>
      <c r="T325" t="s">
        <v>2024</v>
      </c>
      <c r="U325" t="s">
        <v>2025</v>
      </c>
      <c r="V325" t="s">
        <v>261</v>
      </c>
      <c r="W325" t="s">
        <v>1142</v>
      </c>
      <c r="X325" t="s">
        <v>2026</v>
      </c>
      <c r="Y325" s="74">
        <v>43840</v>
      </c>
      <c r="Z325" t="s">
        <v>405</v>
      </c>
      <c r="AA325" t="s">
        <v>406</v>
      </c>
      <c r="AB325" t="s">
        <v>102</v>
      </c>
      <c r="AC325" s="74">
        <v>30943</v>
      </c>
      <c r="AF325" t="s">
        <v>72</v>
      </c>
      <c r="AG325" t="s">
        <v>73</v>
      </c>
      <c r="AH325" t="s">
        <v>74</v>
      </c>
      <c r="AI325" t="s">
        <v>75</v>
      </c>
      <c r="AJ325" t="s">
        <v>2027</v>
      </c>
      <c r="AK325" t="s">
        <v>90</v>
      </c>
      <c r="AN325" t="s">
        <v>75</v>
      </c>
      <c r="AO325" t="s">
        <v>75</v>
      </c>
      <c r="AP325" t="s">
        <v>68</v>
      </c>
      <c r="AQ325" t="s">
        <v>75</v>
      </c>
      <c r="AR325" t="s">
        <v>75</v>
      </c>
    </row>
    <row r="326" spans="1:44" x14ac:dyDescent="0.15">
      <c r="A326" t="s">
        <v>46</v>
      </c>
      <c r="B326" t="s">
        <v>47</v>
      </c>
      <c r="C326" t="s">
        <v>48</v>
      </c>
      <c r="D326" t="s">
        <v>47</v>
      </c>
      <c r="E326" t="s">
        <v>394</v>
      </c>
      <c r="F326" t="s">
        <v>443</v>
      </c>
      <c r="G326" t="s">
        <v>395</v>
      </c>
      <c r="H326" t="s">
        <v>836</v>
      </c>
      <c r="I326" t="s">
        <v>837</v>
      </c>
      <c r="J326" t="s">
        <v>533</v>
      </c>
      <c r="K326" t="s">
        <v>838</v>
      </c>
      <c r="L326" t="s">
        <v>782</v>
      </c>
      <c r="M326" t="s">
        <v>839</v>
      </c>
      <c r="N326" t="s">
        <v>2028</v>
      </c>
      <c r="O326" t="s">
        <v>58</v>
      </c>
      <c r="P326" t="s">
        <v>58</v>
      </c>
      <c r="Q326" t="s">
        <v>403</v>
      </c>
      <c r="R326" t="s">
        <v>166</v>
      </c>
      <c r="S326" t="s">
        <v>190</v>
      </c>
      <c r="T326" t="s">
        <v>2029</v>
      </c>
      <c r="U326" t="s">
        <v>2030</v>
      </c>
      <c r="V326" t="s">
        <v>473</v>
      </c>
      <c r="W326" t="s">
        <v>2031</v>
      </c>
      <c r="X326" t="s">
        <v>2032</v>
      </c>
      <c r="Y326" s="74">
        <v>38047</v>
      </c>
      <c r="Z326" t="s">
        <v>405</v>
      </c>
      <c r="AA326" t="s">
        <v>406</v>
      </c>
      <c r="AB326" t="s">
        <v>102</v>
      </c>
      <c r="AC326" s="74">
        <v>27620</v>
      </c>
      <c r="AF326" t="s">
        <v>72</v>
      </c>
      <c r="AG326" t="s">
        <v>73</v>
      </c>
      <c r="AH326" t="s">
        <v>74</v>
      </c>
      <c r="AI326" t="s">
        <v>75</v>
      </c>
      <c r="AJ326" t="s">
        <v>2033</v>
      </c>
      <c r="AK326" t="s">
        <v>104</v>
      </c>
      <c r="AN326" t="s">
        <v>53</v>
      </c>
      <c r="AO326" t="s">
        <v>53</v>
      </c>
      <c r="AP326" t="s">
        <v>68</v>
      </c>
      <c r="AQ326" t="s">
        <v>75</v>
      </c>
      <c r="AR326" t="s">
        <v>105</v>
      </c>
    </row>
    <row r="327" spans="1:44" x14ac:dyDescent="0.15">
      <c r="A327" t="s">
        <v>46</v>
      </c>
      <c r="B327" t="s">
        <v>47</v>
      </c>
      <c r="C327" t="s">
        <v>48</v>
      </c>
      <c r="D327" t="s">
        <v>47</v>
      </c>
      <c r="E327" t="s">
        <v>394</v>
      </c>
      <c r="F327" t="s">
        <v>443</v>
      </c>
      <c r="G327" t="s">
        <v>395</v>
      </c>
      <c r="H327" t="s">
        <v>836</v>
      </c>
      <c r="I327" t="s">
        <v>837</v>
      </c>
      <c r="J327" t="s">
        <v>533</v>
      </c>
      <c r="K327" t="s">
        <v>838</v>
      </c>
      <c r="L327" t="s">
        <v>782</v>
      </c>
      <c r="M327" t="s">
        <v>839</v>
      </c>
      <c r="N327" t="s">
        <v>2034</v>
      </c>
      <c r="O327" t="s">
        <v>58</v>
      </c>
      <c r="P327" t="s">
        <v>58</v>
      </c>
      <c r="Q327" t="s">
        <v>403</v>
      </c>
      <c r="R327" t="s">
        <v>166</v>
      </c>
      <c r="S327" t="s">
        <v>53</v>
      </c>
      <c r="T327" t="s">
        <v>2035</v>
      </c>
      <c r="U327" t="s">
        <v>2036</v>
      </c>
      <c r="V327" t="s">
        <v>1737</v>
      </c>
      <c r="W327" t="s">
        <v>1197</v>
      </c>
      <c r="X327" t="s">
        <v>2037</v>
      </c>
      <c r="Y327" s="74">
        <v>30504</v>
      </c>
      <c r="Z327" t="s">
        <v>405</v>
      </c>
      <c r="AA327" t="s">
        <v>406</v>
      </c>
      <c r="AB327" t="s">
        <v>102</v>
      </c>
      <c r="AC327" s="74">
        <v>21194</v>
      </c>
      <c r="AF327" t="s">
        <v>72</v>
      </c>
      <c r="AG327" t="s">
        <v>73</v>
      </c>
      <c r="AH327" t="s">
        <v>74</v>
      </c>
      <c r="AI327" t="s">
        <v>75</v>
      </c>
      <c r="AJ327" t="s">
        <v>2038</v>
      </c>
      <c r="AK327" t="s">
        <v>90</v>
      </c>
      <c r="AN327" t="s">
        <v>996</v>
      </c>
      <c r="AO327" t="s">
        <v>996</v>
      </c>
      <c r="AP327" t="s">
        <v>68</v>
      </c>
      <c r="AQ327" t="s">
        <v>75</v>
      </c>
      <c r="AR327" t="s">
        <v>105</v>
      </c>
    </row>
    <row r="328" spans="1:44" x14ac:dyDescent="0.15">
      <c r="A328" t="s">
        <v>46</v>
      </c>
      <c r="B328" t="s">
        <v>47</v>
      </c>
      <c r="C328" t="s">
        <v>48</v>
      </c>
      <c r="D328" t="s">
        <v>47</v>
      </c>
      <c r="E328" t="s">
        <v>394</v>
      </c>
      <c r="F328" t="s">
        <v>443</v>
      </c>
      <c r="G328" t="s">
        <v>395</v>
      </c>
      <c r="H328" t="s">
        <v>836</v>
      </c>
      <c r="I328" t="s">
        <v>837</v>
      </c>
      <c r="J328" t="s">
        <v>533</v>
      </c>
      <c r="K328" t="s">
        <v>838</v>
      </c>
      <c r="L328" t="s">
        <v>782</v>
      </c>
      <c r="M328" t="s">
        <v>839</v>
      </c>
      <c r="N328" t="s">
        <v>2039</v>
      </c>
      <c r="O328" t="s">
        <v>58</v>
      </c>
      <c r="P328" t="s">
        <v>58</v>
      </c>
      <c r="Q328" t="s">
        <v>403</v>
      </c>
      <c r="R328" t="s">
        <v>166</v>
      </c>
      <c r="S328" t="s">
        <v>2040</v>
      </c>
      <c r="T328" t="s">
        <v>2041</v>
      </c>
      <c r="U328" t="s">
        <v>2042</v>
      </c>
      <c r="V328" t="s">
        <v>2043</v>
      </c>
      <c r="W328" t="s">
        <v>2044</v>
      </c>
      <c r="X328" t="s">
        <v>2045</v>
      </c>
      <c r="Y328" s="74">
        <v>43840</v>
      </c>
      <c r="Z328" t="s">
        <v>405</v>
      </c>
      <c r="AA328" t="s">
        <v>406</v>
      </c>
      <c r="AB328" t="s">
        <v>102</v>
      </c>
      <c r="AC328" s="74">
        <v>23499</v>
      </c>
      <c r="AF328" t="s">
        <v>72</v>
      </c>
      <c r="AG328" t="s">
        <v>73</v>
      </c>
      <c r="AH328" t="s">
        <v>74</v>
      </c>
      <c r="AI328" t="s">
        <v>75</v>
      </c>
      <c r="AJ328" t="s">
        <v>1906</v>
      </c>
      <c r="AK328" t="s">
        <v>90</v>
      </c>
      <c r="AN328" t="s">
        <v>75</v>
      </c>
      <c r="AO328" t="s">
        <v>75</v>
      </c>
      <c r="AP328" t="s">
        <v>68</v>
      </c>
      <c r="AQ328" t="s">
        <v>75</v>
      </c>
      <c r="AR328" t="s">
        <v>75</v>
      </c>
    </row>
    <row r="329" spans="1:44" s="70" customFormat="1" hidden="1" x14ac:dyDescent="0.15">
      <c r="A329" s="69" t="s">
        <v>46</v>
      </c>
      <c r="B329" s="69" t="s">
        <v>47</v>
      </c>
      <c r="C329" s="69" t="s">
        <v>48</v>
      </c>
      <c r="D329" s="69" t="s">
        <v>47</v>
      </c>
      <c r="E329" s="69" t="s">
        <v>47</v>
      </c>
      <c r="F329" s="69" t="s">
        <v>49</v>
      </c>
      <c r="G329" s="69" t="s">
        <v>395</v>
      </c>
      <c r="H329" s="69" t="s">
        <v>409</v>
      </c>
      <c r="I329" s="69" t="s">
        <v>729</v>
      </c>
      <c r="J329" s="69" t="s">
        <v>730</v>
      </c>
      <c r="K329" s="69" t="s">
        <v>731</v>
      </c>
      <c r="L329" s="69" t="s">
        <v>732</v>
      </c>
      <c r="M329" s="69" t="s">
        <v>47</v>
      </c>
      <c r="N329" s="69" t="s">
        <v>2046</v>
      </c>
      <c r="O329" s="69" t="s">
        <v>58</v>
      </c>
      <c r="P329" s="69" t="s">
        <v>58</v>
      </c>
      <c r="Q329" s="69" t="s">
        <v>403</v>
      </c>
      <c r="R329" s="69" t="s">
        <v>234</v>
      </c>
      <c r="S329" s="69" t="s">
        <v>645</v>
      </c>
      <c r="T329" s="69" t="s">
        <v>75</v>
      </c>
      <c r="U329" s="69" t="s">
        <v>75</v>
      </c>
      <c r="V329" s="69" t="s">
        <v>75</v>
      </c>
      <c r="W329" s="69" t="s">
        <v>75</v>
      </c>
      <c r="X329" s="69" t="s">
        <v>75</v>
      </c>
      <c r="Y329" s="69" t="s">
        <v>68</v>
      </c>
      <c r="Z329" s="69" t="s">
        <v>405</v>
      </c>
      <c r="AA329" s="69" t="s">
        <v>406</v>
      </c>
      <c r="AB329" s="69" t="s">
        <v>102</v>
      </c>
      <c r="AC329" s="69" t="s">
        <v>68</v>
      </c>
      <c r="AD329" s="69"/>
      <c r="AE329" s="69"/>
      <c r="AF329" s="69" t="s">
        <v>72</v>
      </c>
      <c r="AG329" s="69" t="s">
        <v>235</v>
      </c>
      <c r="AH329" s="69" t="s">
        <v>74</v>
      </c>
      <c r="AI329" s="69" t="s">
        <v>75</v>
      </c>
      <c r="AJ329" s="69" t="s">
        <v>75</v>
      </c>
      <c r="AK329" s="69" t="s">
        <v>90</v>
      </c>
      <c r="AL329" s="69"/>
      <c r="AM329" s="69"/>
      <c r="AN329" s="69" t="s">
        <v>75</v>
      </c>
      <c r="AO329" s="69" t="s">
        <v>75</v>
      </c>
      <c r="AP329" s="69" t="s">
        <v>68</v>
      </c>
      <c r="AQ329" s="69" t="s">
        <v>75</v>
      </c>
      <c r="AR329" s="69" t="s">
        <v>105</v>
      </c>
    </row>
    <row r="330" spans="1:44" x14ac:dyDescent="0.15">
      <c r="A330" t="s">
        <v>46</v>
      </c>
      <c r="B330" t="s">
        <v>47</v>
      </c>
      <c r="C330" t="s">
        <v>48</v>
      </c>
      <c r="D330" t="s">
        <v>47</v>
      </c>
      <c r="E330" t="s">
        <v>394</v>
      </c>
      <c r="F330" t="s">
        <v>443</v>
      </c>
      <c r="G330" t="s">
        <v>395</v>
      </c>
      <c r="H330" t="s">
        <v>836</v>
      </c>
      <c r="I330" t="s">
        <v>837</v>
      </c>
      <c r="J330" t="s">
        <v>533</v>
      </c>
      <c r="K330" t="s">
        <v>838</v>
      </c>
      <c r="L330" t="s">
        <v>782</v>
      </c>
      <c r="M330" t="s">
        <v>839</v>
      </c>
      <c r="N330" t="s">
        <v>2047</v>
      </c>
      <c r="O330" t="s">
        <v>58</v>
      </c>
      <c r="P330" t="s">
        <v>58</v>
      </c>
      <c r="Q330" t="s">
        <v>403</v>
      </c>
      <c r="R330" t="s">
        <v>166</v>
      </c>
      <c r="S330" t="s">
        <v>2048</v>
      </c>
      <c r="T330" t="s">
        <v>2049</v>
      </c>
      <c r="U330" t="s">
        <v>2050</v>
      </c>
      <c r="V330" t="s">
        <v>2051</v>
      </c>
      <c r="W330" t="s">
        <v>668</v>
      </c>
      <c r="X330" t="s">
        <v>2052</v>
      </c>
      <c r="Y330" s="74">
        <v>33357</v>
      </c>
      <c r="Z330" t="s">
        <v>127</v>
      </c>
      <c r="AA330" t="s">
        <v>406</v>
      </c>
      <c r="AB330" t="s">
        <v>102</v>
      </c>
      <c r="AC330" s="74">
        <v>22178</v>
      </c>
      <c r="AF330" t="s">
        <v>72</v>
      </c>
      <c r="AG330" t="s">
        <v>73</v>
      </c>
      <c r="AH330" t="s">
        <v>74</v>
      </c>
      <c r="AI330" t="s">
        <v>75</v>
      </c>
      <c r="AJ330" t="s">
        <v>2053</v>
      </c>
      <c r="AK330" t="s">
        <v>90</v>
      </c>
      <c r="AN330" t="s">
        <v>53</v>
      </c>
      <c r="AO330" t="s">
        <v>53</v>
      </c>
      <c r="AP330" t="s">
        <v>68</v>
      </c>
      <c r="AQ330" t="s">
        <v>75</v>
      </c>
      <c r="AR330" t="s">
        <v>105</v>
      </c>
    </row>
    <row r="331" spans="1:44" s="69" customFormat="1" hidden="1" x14ac:dyDescent="0.15">
      <c r="A331" s="69" t="s">
        <v>46</v>
      </c>
      <c r="B331" s="69" t="s">
        <v>47</v>
      </c>
      <c r="C331" s="69" t="s">
        <v>48</v>
      </c>
      <c r="D331" s="69" t="s">
        <v>47</v>
      </c>
      <c r="E331" s="69" t="s">
        <v>47</v>
      </c>
      <c r="F331" s="69" t="s">
        <v>443</v>
      </c>
      <c r="G331" s="69" t="s">
        <v>395</v>
      </c>
      <c r="H331" s="69" t="s">
        <v>444</v>
      </c>
      <c r="I331" s="69" t="s">
        <v>2054</v>
      </c>
      <c r="J331" s="69" t="s">
        <v>53</v>
      </c>
      <c r="K331" s="69" t="s">
        <v>2055</v>
      </c>
      <c r="L331" s="69" t="s">
        <v>782</v>
      </c>
      <c r="M331" s="69" t="s">
        <v>2056</v>
      </c>
      <c r="N331" s="69" t="s">
        <v>2057</v>
      </c>
      <c r="O331" s="69" t="s">
        <v>58</v>
      </c>
      <c r="P331" s="69" t="s">
        <v>58</v>
      </c>
      <c r="Q331" s="69" t="s">
        <v>403</v>
      </c>
      <c r="R331" s="69" t="s">
        <v>234</v>
      </c>
      <c r="S331" s="69" t="s">
        <v>1380</v>
      </c>
      <c r="T331" s="69" t="s">
        <v>75</v>
      </c>
      <c r="U331" s="69" t="s">
        <v>75</v>
      </c>
      <c r="V331" s="69" t="s">
        <v>75</v>
      </c>
      <c r="W331" s="69" t="s">
        <v>75</v>
      </c>
      <c r="X331" s="69" t="s">
        <v>75</v>
      </c>
      <c r="Y331" s="69" t="s">
        <v>68</v>
      </c>
      <c r="Z331" s="69" t="s">
        <v>405</v>
      </c>
      <c r="AA331" s="69" t="s">
        <v>406</v>
      </c>
      <c r="AB331" s="69" t="s">
        <v>102</v>
      </c>
      <c r="AC331" s="69" t="s">
        <v>68</v>
      </c>
      <c r="AD331" s="76">
        <v>44256</v>
      </c>
      <c r="AE331" s="76">
        <v>44561</v>
      </c>
      <c r="AF331" s="69" t="s">
        <v>2058</v>
      </c>
      <c r="AG331" s="69" t="s">
        <v>969</v>
      </c>
      <c r="AH331" s="69" t="s">
        <v>74</v>
      </c>
      <c r="AI331" s="69" t="s">
        <v>75</v>
      </c>
      <c r="AJ331" s="69" t="s">
        <v>2059</v>
      </c>
      <c r="AK331" s="69" t="s">
        <v>90</v>
      </c>
      <c r="AN331" s="69" t="s">
        <v>75</v>
      </c>
      <c r="AO331" s="69" t="s">
        <v>75</v>
      </c>
      <c r="AP331" s="69" t="s">
        <v>68</v>
      </c>
      <c r="AQ331" s="69" t="s">
        <v>75</v>
      </c>
      <c r="AR331" s="69" t="s">
        <v>105</v>
      </c>
    </row>
    <row r="332" spans="1:44" hidden="1" x14ac:dyDescent="0.15">
      <c r="A332" s="69" t="s">
        <v>46</v>
      </c>
      <c r="B332" s="69" t="s">
        <v>47</v>
      </c>
      <c r="C332" s="69" t="s">
        <v>48</v>
      </c>
      <c r="D332" s="69" t="s">
        <v>47</v>
      </c>
      <c r="E332" s="69" t="s">
        <v>503</v>
      </c>
      <c r="F332" s="69" t="s">
        <v>443</v>
      </c>
      <c r="G332" s="69" t="s">
        <v>395</v>
      </c>
      <c r="H332" s="69" t="s">
        <v>779</v>
      </c>
      <c r="I332" s="69" t="s">
        <v>780</v>
      </c>
      <c r="J332" s="69" t="s">
        <v>505</v>
      </c>
      <c r="K332" s="69" t="s">
        <v>781</v>
      </c>
      <c r="L332" s="69" t="s">
        <v>782</v>
      </c>
      <c r="M332" s="69" t="s">
        <v>783</v>
      </c>
      <c r="N332" s="69" t="s">
        <v>2060</v>
      </c>
      <c r="O332" s="69" t="s">
        <v>58</v>
      </c>
      <c r="P332" s="69" t="s">
        <v>58</v>
      </c>
      <c r="Q332" s="69" t="s">
        <v>403</v>
      </c>
      <c r="R332" s="69" t="s">
        <v>234</v>
      </c>
      <c r="S332" s="69" t="s">
        <v>2061</v>
      </c>
      <c r="T332" s="69" t="s">
        <v>75</v>
      </c>
      <c r="U332" s="69" t="s">
        <v>75</v>
      </c>
      <c r="V332" s="69" t="s">
        <v>75</v>
      </c>
      <c r="W332" s="69" t="s">
        <v>75</v>
      </c>
      <c r="X332" s="69" t="s">
        <v>75</v>
      </c>
      <c r="Y332" s="69" t="s">
        <v>68</v>
      </c>
      <c r="Z332" s="69" t="s">
        <v>405</v>
      </c>
      <c r="AA332" s="69" t="s">
        <v>406</v>
      </c>
      <c r="AB332" s="69" t="s">
        <v>102</v>
      </c>
      <c r="AC332" s="69" t="s">
        <v>68</v>
      </c>
      <c r="AD332" s="69"/>
      <c r="AE332" s="69"/>
      <c r="AF332" s="69" t="s">
        <v>72</v>
      </c>
      <c r="AG332" s="69" t="s">
        <v>235</v>
      </c>
      <c r="AH332" s="69" t="s">
        <v>74</v>
      </c>
      <c r="AI332" s="69" t="s">
        <v>75</v>
      </c>
      <c r="AJ332" s="69" t="s">
        <v>806</v>
      </c>
      <c r="AK332" s="69" t="s">
        <v>90</v>
      </c>
      <c r="AL332" s="69"/>
      <c r="AM332" s="69"/>
      <c r="AN332" s="69" t="s">
        <v>75</v>
      </c>
      <c r="AO332" s="69" t="s">
        <v>75</v>
      </c>
      <c r="AP332" s="69" t="s">
        <v>68</v>
      </c>
      <c r="AQ332" s="69" t="s">
        <v>75</v>
      </c>
      <c r="AR332" s="69" t="s">
        <v>105</v>
      </c>
    </row>
    <row r="333" spans="1:44" x14ac:dyDescent="0.15">
      <c r="A333" t="s">
        <v>46</v>
      </c>
      <c r="B333" t="s">
        <v>47</v>
      </c>
      <c r="C333" t="s">
        <v>48</v>
      </c>
      <c r="D333" t="s">
        <v>47</v>
      </c>
      <c r="E333" t="s">
        <v>394</v>
      </c>
      <c r="F333" t="s">
        <v>443</v>
      </c>
      <c r="G333" t="s">
        <v>395</v>
      </c>
      <c r="H333" t="s">
        <v>836</v>
      </c>
      <c r="I333" t="s">
        <v>837</v>
      </c>
      <c r="J333" t="s">
        <v>533</v>
      </c>
      <c r="K333" t="s">
        <v>838</v>
      </c>
      <c r="L333" t="s">
        <v>782</v>
      </c>
      <c r="M333" t="s">
        <v>839</v>
      </c>
      <c r="N333" t="s">
        <v>909</v>
      </c>
      <c r="O333" t="s">
        <v>58</v>
      </c>
      <c r="P333" t="s">
        <v>58</v>
      </c>
      <c r="Q333" t="s">
        <v>403</v>
      </c>
      <c r="R333" t="s">
        <v>166</v>
      </c>
      <c r="S333" t="s">
        <v>2062</v>
      </c>
      <c r="T333" t="s">
        <v>2063</v>
      </c>
      <c r="U333" t="s">
        <v>2064</v>
      </c>
      <c r="V333" t="s">
        <v>573</v>
      </c>
      <c r="W333" t="s">
        <v>2065</v>
      </c>
      <c r="X333" t="s">
        <v>1935</v>
      </c>
      <c r="Y333" s="74">
        <v>39661</v>
      </c>
      <c r="Z333" t="s">
        <v>127</v>
      </c>
      <c r="AA333" t="s">
        <v>406</v>
      </c>
      <c r="AB333" t="s">
        <v>790</v>
      </c>
      <c r="AC333" s="74">
        <v>27477</v>
      </c>
      <c r="AD333" s="74">
        <v>44197</v>
      </c>
      <c r="AE333" s="74">
        <v>44561</v>
      </c>
      <c r="AF333" t="s">
        <v>72</v>
      </c>
      <c r="AG333" t="s">
        <v>73</v>
      </c>
      <c r="AH333" t="s">
        <v>74</v>
      </c>
      <c r="AI333" t="s">
        <v>75</v>
      </c>
      <c r="AJ333" t="s">
        <v>912</v>
      </c>
      <c r="AK333" t="s">
        <v>104</v>
      </c>
      <c r="AN333" t="s">
        <v>2066</v>
      </c>
      <c r="AO333" t="s">
        <v>129</v>
      </c>
      <c r="AP333" t="s">
        <v>68</v>
      </c>
      <c r="AQ333" t="s">
        <v>75</v>
      </c>
      <c r="AR333" t="s">
        <v>105</v>
      </c>
    </row>
    <row r="334" spans="1:44" s="69" customFormat="1" hidden="1" x14ac:dyDescent="0.15">
      <c r="A334" s="69" t="s">
        <v>46</v>
      </c>
      <c r="B334" s="69" t="s">
        <v>47</v>
      </c>
      <c r="C334" s="69" t="s">
        <v>48</v>
      </c>
      <c r="D334" s="69" t="s">
        <v>47</v>
      </c>
      <c r="E334" s="69" t="s">
        <v>503</v>
      </c>
      <c r="F334" s="69" t="s">
        <v>443</v>
      </c>
      <c r="G334" s="69" t="s">
        <v>395</v>
      </c>
      <c r="H334" s="69" t="s">
        <v>779</v>
      </c>
      <c r="I334" s="69" t="s">
        <v>780</v>
      </c>
      <c r="J334" s="69" t="s">
        <v>505</v>
      </c>
      <c r="K334" s="69" t="s">
        <v>781</v>
      </c>
      <c r="L334" s="69" t="s">
        <v>782</v>
      </c>
      <c r="M334" s="69" t="s">
        <v>783</v>
      </c>
      <c r="N334" s="69" t="s">
        <v>2067</v>
      </c>
      <c r="O334" s="69" t="s">
        <v>58</v>
      </c>
      <c r="P334" s="69" t="s">
        <v>58</v>
      </c>
      <c r="Q334" s="69" t="s">
        <v>403</v>
      </c>
      <c r="R334" s="69" t="s">
        <v>234</v>
      </c>
      <c r="S334" s="69" t="s">
        <v>2068</v>
      </c>
      <c r="T334" s="69" t="s">
        <v>75</v>
      </c>
      <c r="U334" s="69" t="s">
        <v>75</v>
      </c>
      <c r="V334" s="69" t="s">
        <v>75</v>
      </c>
      <c r="W334" s="69" t="s">
        <v>75</v>
      </c>
      <c r="X334" s="69" t="s">
        <v>75</v>
      </c>
      <c r="Y334" s="69" t="s">
        <v>68</v>
      </c>
      <c r="Z334" s="69" t="s">
        <v>405</v>
      </c>
      <c r="AA334" s="69" t="s">
        <v>406</v>
      </c>
      <c r="AB334" s="69" t="s">
        <v>102</v>
      </c>
      <c r="AC334" s="69" t="s">
        <v>68</v>
      </c>
      <c r="AF334" s="69" t="s">
        <v>72</v>
      </c>
      <c r="AG334" s="69" t="s">
        <v>235</v>
      </c>
      <c r="AH334" s="69" t="s">
        <v>74</v>
      </c>
      <c r="AI334" s="69" t="s">
        <v>75</v>
      </c>
      <c r="AJ334" s="69" t="s">
        <v>2069</v>
      </c>
      <c r="AK334" s="69" t="s">
        <v>90</v>
      </c>
      <c r="AN334" s="69" t="s">
        <v>75</v>
      </c>
      <c r="AO334" s="69" t="s">
        <v>75</v>
      </c>
      <c r="AP334" s="69" t="s">
        <v>68</v>
      </c>
      <c r="AQ334" s="69" t="s">
        <v>75</v>
      </c>
      <c r="AR334" s="69" t="s">
        <v>105</v>
      </c>
    </row>
    <row r="335" spans="1:44" x14ac:dyDescent="0.15">
      <c r="A335" t="s">
        <v>46</v>
      </c>
      <c r="B335" t="s">
        <v>47</v>
      </c>
      <c r="C335" t="s">
        <v>48</v>
      </c>
      <c r="D335" t="s">
        <v>47</v>
      </c>
      <c r="E335" t="s">
        <v>394</v>
      </c>
      <c r="F335" t="s">
        <v>443</v>
      </c>
      <c r="G335" t="s">
        <v>395</v>
      </c>
      <c r="H335" t="s">
        <v>836</v>
      </c>
      <c r="I335" t="s">
        <v>837</v>
      </c>
      <c r="J335" t="s">
        <v>533</v>
      </c>
      <c r="K335" t="s">
        <v>838</v>
      </c>
      <c r="L335" t="s">
        <v>782</v>
      </c>
      <c r="M335" t="s">
        <v>839</v>
      </c>
      <c r="N335" t="s">
        <v>2070</v>
      </c>
      <c r="O335" t="s">
        <v>58</v>
      </c>
      <c r="P335" t="s">
        <v>58</v>
      </c>
      <c r="Q335" t="s">
        <v>403</v>
      </c>
      <c r="R335" t="s">
        <v>166</v>
      </c>
      <c r="S335" t="s">
        <v>2071</v>
      </c>
      <c r="T335" t="s">
        <v>2072</v>
      </c>
      <c r="U335" t="s">
        <v>2073</v>
      </c>
      <c r="V335" t="s">
        <v>1523</v>
      </c>
      <c r="W335" t="s">
        <v>119</v>
      </c>
      <c r="X335" t="s">
        <v>2074</v>
      </c>
      <c r="Y335" s="74">
        <v>29979</v>
      </c>
      <c r="Z335" t="s">
        <v>405</v>
      </c>
      <c r="AA335" t="s">
        <v>406</v>
      </c>
      <c r="AB335" t="s">
        <v>102</v>
      </c>
      <c r="AC335" s="74">
        <v>29979</v>
      </c>
      <c r="AF335" t="s">
        <v>72</v>
      </c>
      <c r="AG335" t="s">
        <v>73</v>
      </c>
      <c r="AH335" t="s">
        <v>74</v>
      </c>
      <c r="AI335" t="s">
        <v>75</v>
      </c>
      <c r="AJ335" t="s">
        <v>2075</v>
      </c>
      <c r="AK335" t="s">
        <v>90</v>
      </c>
      <c r="AN335" t="s">
        <v>53</v>
      </c>
      <c r="AO335" t="s">
        <v>53</v>
      </c>
      <c r="AP335" t="s">
        <v>68</v>
      </c>
      <c r="AQ335" t="s">
        <v>75</v>
      </c>
      <c r="AR335" t="s">
        <v>105</v>
      </c>
    </row>
    <row r="336" spans="1:44" s="69" customFormat="1" hidden="1" x14ac:dyDescent="0.15">
      <c r="A336" s="69" t="s">
        <v>46</v>
      </c>
      <c r="B336" s="69" t="s">
        <v>47</v>
      </c>
      <c r="C336" s="69" t="s">
        <v>48</v>
      </c>
      <c r="D336" s="69" t="s">
        <v>47</v>
      </c>
      <c r="E336" s="69" t="s">
        <v>394</v>
      </c>
      <c r="F336" s="69" t="s">
        <v>443</v>
      </c>
      <c r="G336" s="69" t="s">
        <v>395</v>
      </c>
      <c r="H336" s="69" t="s">
        <v>428</v>
      </c>
      <c r="I336" s="69" t="s">
        <v>1820</v>
      </c>
      <c r="J336" s="69" t="s">
        <v>576</v>
      </c>
      <c r="K336" s="69" t="s">
        <v>1821</v>
      </c>
      <c r="L336" s="69" t="s">
        <v>782</v>
      </c>
      <c r="M336" s="69" t="s">
        <v>1822</v>
      </c>
      <c r="N336" s="69" t="s">
        <v>2076</v>
      </c>
      <c r="O336" s="69" t="s">
        <v>58</v>
      </c>
      <c r="P336" s="69" t="s">
        <v>58</v>
      </c>
      <c r="Q336" s="69" t="s">
        <v>403</v>
      </c>
      <c r="R336" s="69" t="s">
        <v>234</v>
      </c>
      <c r="S336" s="69" t="s">
        <v>2077</v>
      </c>
      <c r="T336" s="69" t="s">
        <v>75</v>
      </c>
      <c r="U336" s="69" t="s">
        <v>75</v>
      </c>
      <c r="V336" s="69" t="s">
        <v>75</v>
      </c>
      <c r="W336" s="69" t="s">
        <v>75</v>
      </c>
      <c r="X336" s="69" t="s">
        <v>75</v>
      </c>
      <c r="Y336" s="69" t="s">
        <v>68</v>
      </c>
      <c r="Z336" s="69" t="s">
        <v>405</v>
      </c>
      <c r="AA336" s="69" t="s">
        <v>406</v>
      </c>
      <c r="AB336" s="69" t="s">
        <v>102</v>
      </c>
      <c r="AC336" s="69" t="s">
        <v>68</v>
      </c>
      <c r="AF336" s="69" t="s">
        <v>72</v>
      </c>
      <c r="AG336" s="69" t="s">
        <v>235</v>
      </c>
      <c r="AH336" s="69" t="s">
        <v>74</v>
      </c>
      <c r="AI336" s="69" t="s">
        <v>75</v>
      </c>
      <c r="AJ336" s="69" t="s">
        <v>2078</v>
      </c>
      <c r="AK336" s="69" t="s">
        <v>90</v>
      </c>
      <c r="AN336" s="69" t="s">
        <v>75</v>
      </c>
      <c r="AO336" s="69" t="s">
        <v>75</v>
      </c>
      <c r="AP336" s="69" t="s">
        <v>68</v>
      </c>
      <c r="AQ336" s="69" t="s">
        <v>75</v>
      </c>
      <c r="AR336" s="69" t="s">
        <v>105</v>
      </c>
    </row>
    <row r="337" spans="1:44" s="69" customFormat="1" hidden="1" x14ac:dyDescent="0.15">
      <c r="A337" s="69" t="s">
        <v>46</v>
      </c>
      <c r="B337" s="69" t="s">
        <v>47</v>
      </c>
      <c r="C337" s="69" t="s">
        <v>48</v>
      </c>
      <c r="D337" s="69" t="s">
        <v>47</v>
      </c>
      <c r="E337" s="69" t="s">
        <v>394</v>
      </c>
      <c r="F337" s="69" t="s">
        <v>443</v>
      </c>
      <c r="G337" s="69" t="s">
        <v>395</v>
      </c>
      <c r="H337" s="69" t="s">
        <v>428</v>
      </c>
      <c r="I337" s="69" t="s">
        <v>1820</v>
      </c>
      <c r="J337" s="69" t="s">
        <v>576</v>
      </c>
      <c r="K337" s="69" t="s">
        <v>1821</v>
      </c>
      <c r="L337" s="69" t="s">
        <v>782</v>
      </c>
      <c r="M337" s="69" t="s">
        <v>1822</v>
      </c>
      <c r="N337" s="69" t="s">
        <v>2079</v>
      </c>
      <c r="O337" s="69" t="s">
        <v>58</v>
      </c>
      <c r="P337" s="69" t="s">
        <v>58</v>
      </c>
      <c r="Q337" s="69" t="s">
        <v>403</v>
      </c>
      <c r="R337" s="69" t="s">
        <v>234</v>
      </c>
      <c r="S337" s="69" t="s">
        <v>2080</v>
      </c>
      <c r="T337" s="69" t="s">
        <v>75</v>
      </c>
      <c r="U337" s="69" t="s">
        <v>75</v>
      </c>
      <c r="V337" s="69" t="s">
        <v>75</v>
      </c>
      <c r="W337" s="69" t="s">
        <v>75</v>
      </c>
      <c r="X337" s="69" t="s">
        <v>75</v>
      </c>
      <c r="Y337" s="69" t="s">
        <v>68</v>
      </c>
      <c r="Z337" s="69" t="s">
        <v>405</v>
      </c>
      <c r="AA337" s="69" t="s">
        <v>406</v>
      </c>
      <c r="AB337" s="69" t="s">
        <v>102</v>
      </c>
      <c r="AC337" s="69" t="s">
        <v>68</v>
      </c>
      <c r="AF337" s="69" t="s">
        <v>72</v>
      </c>
      <c r="AG337" s="69" t="s">
        <v>235</v>
      </c>
      <c r="AH337" s="69" t="s">
        <v>74</v>
      </c>
      <c r="AI337" s="69" t="s">
        <v>75</v>
      </c>
      <c r="AJ337" s="69" t="s">
        <v>1767</v>
      </c>
      <c r="AK337" s="69" t="s">
        <v>90</v>
      </c>
      <c r="AN337" s="69" t="s">
        <v>75</v>
      </c>
      <c r="AO337" s="69" t="s">
        <v>75</v>
      </c>
      <c r="AP337" s="69" t="s">
        <v>68</v>
      </c>
      <c r="AQ337" s="69" t="s">
        <v>75</v>
      </c>
      <c r="AR337" s="69" t="s">
        <v>105</v>
      </c>
    </row>
    <row r="338" spans="1:44" x14ac:dyDescent="0.15">
      <c r="A338" t="s">
        <v>46</v>
      </c>
      <c r="B338" t="s">
        <v>47</v>
      </c>
      <c r="C338" t="s">
        <v>48</v>
      </c>
      <c r="D338" t="s">
        <v>47</v>
      </c>
      <c r="E338" t="s">
        <v>394</v>
      </c>
      <c r="F338" t="s">
        <v>443</v>
      </c>
      <c r="G338" t="s">
        <v>395</v>
      </c>
      <c r="H338" t="s">
        <v>836</v>
      </c>
      <c r="I338" t="s">
        <v>837</v>
      </c>
      <c r="J338" t="s">
        <v>533</v>
      </c>
      <c r="K338" t="s">
        <v>838</v>
      </c>
      <c r="L338" t="s">
        <v>782</v>
      </c>
      <c r="M338" t="s">
        <v>839</v>
      </c>
      <c r="N338" t="s">
        <v>2081</v>
      </c>
      <c r="O338" t="s">
        <v>58</v>
      </c>
      <c r="P338" t="s">
        <v>58</v>
      </c>
      <c r="Q338" t="s">
        <v>403</v>
      </c>
      <c r="R338" t="s">
        <v>166</v>
      </c>
      <c r="S338" t="s">
        <v>2082</v>
      </c>
      <c r="T338" t="s">
        <v>2083</v>
      </c>
      <c r="U338" t="s">
        <v>2084</v>
      </c>
      <c r="V338" t="s">
        <v>119</v>
      </c>
      <c r="W338" t="s">
        <v>2085</v>
      </c>
      <c r="X338" t="s">
        <v>2086</v>
      </c>
      <c r="Y338" s="74">
        <v>43840</v>
      </c>
      <c r="Z338" t="s">
        <v>405</v>
      </c>
      <c r="AA338" t="s">
        <v>406</v>
      </c>
      <c r="AB338" t="s">
        <v>102</v>
      </c>
      <c r="AC338" s="74">
        <v>27408</v>
      </c>
      <c r="AF338" t="s">
        <v>72</v>
      </c>
      <c r="AG338" t="s">
        <v>73</v>
      </c>
      <c r="AH338" t="s">
        <v>74</v>
      </c>
      <c r="AI338" t="s">
        <v>75</v>
      </c>
      <c r="AJ338" t="s">
        <v>2087</v>
      </c>
      <c r="AK338" t="s">
        <v>90</v>
      </c>
      <c r="AN338" t="s">
        <v>75</v>
      </c>
      <c r="AO338" t="s">
        <v>75</v>
      </c>
      <c r="AP338" t="s">
        <v>68</v>
      </c>
      <c r="AQ338" t="s">
        <v>75</v>
      </c>
      <c r="AR338" t="s">
        <v>75</v>
      </c>
    </row>
    <row r="339" spans="1:44" hidden="1" x14ac:dyDescent="0.15">
      <c r="A339" t="s">
        <v>46</v>
      </c>
      <c r="B339" t="s">
        <v>47</v>
      </c>
      <c r="C339" t="s">
        <v>48</v>
      </c>
      <c r="D339" t="s">
        <v>47</v>
      </c>
      <c r="E339" t="s">
        <v>394</v>
      </c>
      <c r="F339" t="s">
        <v>443</v>
      </c>
      <c r="G339" t="s">
        <v>395</v>
      </c>
      <c r="H339" t="s">
        <v>836</v>
      </c>
      <c r="I339" t="s">
        <v>837</v>
      </c>
      <c r="J339" t="s">
        <v>533</v>
      </c>
      <c r="K339" t="s">
        <v>838</v>
      </c>
      <c r="L339" t="s">
        <v>782</v>
      </c>
      <c r="M339" t="s">
        <v>839</v>
      </c>
      <c r="N339" t="s">
        <v>2088</v>
      </c>
      <c r="O339" t="s">
        <v>58</v>
      </c>
      <c r="P339" t="s">
        <v>424</v>
      </c>
      <c r="Q339" t="s">
        <v>424</v>
      </c>
      <c r="R339" t="s">
        <v>234</v>
      </c>
      <c r="S339" t="s">
        <v>2089</v>
      </c>
      <c r="T339" t="s">
        <v>75</v>
      </c>
      <c r="U339" t="s">
        <v>75</v>
      </c>
      <c r="V339" t="s">
        <v>75</v>
      </c>
      <c r="W339" t="s">
        <v>75</v>
      </c>
      <c r="X339" t="s">
        <v>75</v>
      </c>
      <c r="Y339" t="s">
        <v>68</v>
      </c>
      <c r="Z339" t="s">
        <v>426</v>
      </c>
      <c r="AA339" t="s">
        <v>406</v>
      </c>
      <c r="AB339" t="s">
        <v>102</v>
      </c>
      <c r="AC339" t="s">
        <v>68</v>
      </c>
      <c r="AF339" t="s">
        <v>72</v>
      </c>
      <c r="AG339" t="s">
        <v>235</v>
      </c>
      <c r="AH339" t="s">
        <v>74</v>
      </c>
      <c r="AI339" t="s">
        <v>75</v>
      </c>
      <c r="AJ339" t="s">
        <v>75</v>
      </c>
      <c r="AK339" t="s">
        <v>90</v>
      </c>
      <c r="AN339" t="s">
        <v>75</v>
      </c>
      <c r="AO339" t="s">
        <v>75</v>
      </c>
      <c r="AP339" t="s">
        <v>68</v>
      </c>
      <c r="AQ339" t="s">
        <v>75</v>
      </c>
      <c r="AR339" t="s">
        <v>105</v>
      </c>
    </row>
    <row r="340" spans="1:44" hidden="1" x14ac:dyDescent="0.15">
      <c r="A340" t="s">
        <v>46</v>
      </c>
      <c r="B340" t="s">
        <v>47</v>
      </c>
      <c r="C340" t="s">
        <v>48</v>
      </c>
      <c r="D340" t="s">
        <v>47</v>
      </c>
      <c r="E340" t="s">
        <v>394</v>
      </c>
      <c r="F340" t="s">
        <v>443</v>
      </c>
      <c r="G340" t="s">
        <v>395</v>
      </c>
      <c r="H340" t="s">
        <v>836</v>
      </c>
      <c r="I340" t="s">
        <v>837</v>
      </c>
      <c r="J340" t="s">
        <v>533</v>
      </c>
      <c r="K340" t="s">
        <v>838</v>
      </c>
      <c r="L340" t="s">
        <v>782</v>
      </c>
      <c r="M340" t="s">
        <v>839</v>
      </c>
      <c r="N340" t="s">
        <v>2090</v>
      </c>
      <c r="O340" t="s">
        <v>58</v>
      </c>
      <c r="P340" t="s">
        <v>424</v>
      </c>
      <c r="Q340" t="s">
        <v>424</v>
      </c>
      <c r="R340" t="s">
        <v>234</v>
      </c>
      <c r="S340" t="s">
        <v>2091</v>
      </c>
      <c r="T340" t="s">
        <v>75</v>
      </c>
      <c r="U340" t="s">
        <v>75</v>
      </c>
      <c r="V340" t="s">
        <v>75</v>
      </c>
      <c r="W340" t="s">
        <v>75</v>
      </c>
      <c r="X340" t="s">
        <v>75</v>
      </c>
      <c r="Y340" t="s">
        <v>68</v>
      </c>
      <c r="Z340" t="s">
        <v>426</v>
      </c>
      <c r="AA340" t="s">
        <v>406</v>
      </c>
      <c r="AB340" t="s">
        <v>102</v>
      </c>
      <c r="AC340" t="s">
        <v>68</v>
      </c>
      <c r="AF340" t="s">
        <v>72</v>
      </c>
      <c r="AG340" t="s">
        <v>235</v>
      </c>
      <c r="AH340" t="s">
        <v>74</v>
      </c>
      <c r="AI340" t="s">
        <v>75</v>
      </c>
      <c r="AJ340" t="s">
        <v>75</v>
      </c>
      <c r="AK340" t="s">
        <v>90</v>
      </c>
      <c r="AN340" t="s">
        <v>75</v>
      </c>
      <c r="AO340" t="s">
        <v>75</v>
      </c>
      <c r="AP340" t="s">
        <v>68</v>
      </c>
      <c r="AQ340" t="s">
        <v>75</v>
      </c>
      <c r="AR340" t="s">
        <v>105</v>
      </c>
    </row>
    <row r="341" spans="1:44" hidden="1" x14ac:dyDescent="0.15">
      <c r="A341" t="s">
        <v>46</v>
      </c>
      <c r="B341" t="s">
        <v>47</v>
      </c>
      <c r="C341" t="s">
        <v>48</v>
      </c>
      <c r="D341" t="s">
        <v>47</v>
      </c>
      <c r="E341" t="s">
        <v>394</v>
      </c>
      <c r="F341" t="s">
        <v>443</v>
      </c>
      <c r="G341" t="s">
        <v>395</v>
      </c>
      <c r="H341" t="s">
        <v>836</v>
      </c>
      <c r="I341" t="s">
        <v>837</v>
      </c>
      <c r="J341" t="s">
        <v>533</v>
      </c>
      <c r="K341" t="s">
        <v>838</v>
      </c>
      <c r="L341" t="s">
        <v>782</v>
      </c>
      <c r="M341" t="s">
        <v>839</v>
      </c>
      <c r="N341" t="s">
        <v>2092</v>
      </c>
      <c r="O341" t="s">
        <v>163</v>
      </c>
      <c r="P341" t="s">
        <v>277</v>
      </c>
      <c r="Q341" t="s">
        <v>289</v>
      </c>
      <c r="R341" t="s">
        <v>166</v>
      </c>
      <c r="S341" t="s">
        <v>53</v>
      </c>
      <c r="T341" t="s">
        <v>2093</v>
      </c>
      <c r="U341" t="s">
        <v>2094</v>
      </c>
      <c r="V341" t="s">
        <v>775</v>
      </c>
      <c r="W341" t="s">
        <v>1428</v>
      </c>
      <c r="X341" t="s">
        <v>2095</v>
      </c>
      <c r="Y341" s="74">
        <v>27181</v>
      </c>
      <c r="Z341" t="s">
        <v>2096</v>
      </c>
      <c r="AA341" t="s">
        <v>70</v>
      </c>
      <c r="AB341" t="s">
        <v>102</v>
      </c>
      <c r="AC341" s="74">
        <v>19765</v>
      </c>
      <c r="AF341" t="s">
        <v>72</v>
      </c>
      <c r="AG341" t="s">
        <v>174</v>
      </c>
      <c r="AH341" t="s">
        <v>74</v>
      </c>
      <c r="AI341" t="s">
        <v>75</v>
      </c>
      <c r="AJ341" t="s">
        <v>75</v>
      </c>
      <c r="AK341" t="s">
        <v>90</v>
      </c>
      <c r="AN341" t="s">
        <v>53</v>
      </c>
      <c r="AO341" t="s">
        <v>53</v>
      </c>
      <c r="AP341" t="s">
        <v>68</v>
      </c>
      <c r="AQ341" t="s">
        <v>75</v>
      </c>
      <c r="AR341" t="s">
        <v>105</v>
      </c>
    </row>
    <row r="342" spans="1:44" hidden="1" x14ac:dyDescent="0.15">
      <c r="A342" t="s">
        <v>46</v>
      </c>
      <c r="B342" t="s">
        <v>47</v>
      </c>
      <c r="C342" t="s">
        <v>48</v>
      </c>
      <c r="D342" t="s">
        <v>47</v>
      </c>
      <c r="E342" t="s">
        <v>394</v>
      </c>
      <c r="F342" t="s">
        <v>443</v>
      </c>
      <c r="G342" t="s">
        <v>395</v>
      </c>
      <c r="H342" t="s">
        <v>836</v>
      </c>
      <c r="I342" t="s">
        <v>837</v>
      </c>
      <c r="J342" t="s">
        <v>533</v>
      </c>
      <c r="K342" t="s">
        <v>838</v>
      </c>
      <c r="L342" t="s">
        <v>782</v>
      </c>
      <c r="M342" t="s">
        <v>839</v>
      </c>
      <c r="N342" t="s">
        <v>2097</v>
      </c>
      <c r="O342" t="s">
        <v>163</v>
      </c>
      <c r="P342" t="s">
        <v>375</v>
      </c>
      <c r="Q342" t="s">
        <v>376</v>
      </c>
      <c r="R342" t="s">
        <v>166</v>
      </c>
      <c r="S342" t="s">
        <v>2098</v>
      </c>
      <c r="T342" t="s">
        <v>2099</v>
      </c>
      <c r="U342" t="s">
        <v>2100</v>
      </c>
      <c r="V342" t="s">
        <v>1917</v>
      </c>
      <c r="W342" t="s">
        <v>2101</v>
      </c>
      <c r="X342" t="s">
        <v>2102</v>
      </c>
      <c r="Y342" s="74">
        <v>40774</v>
      </c>
      <c r="Z342" t="s">
        <v>381</v>
      </c>
      <c r="AA342" t="s">
        <v>70</v>
      </c>
      <c r="AB342" t="s">
        <v>102</v>
      </c>
      <c r="AC342" s="74">
        <v>27887</v>
      </c>
      <c r="AF342" t="s">
        <v>72</v>
      </c>
      <c r="AG342" t="s">
        <v>174</v>
      </c>
      <c r="AH342" t="s">
        <v>74</v>
      </c>
      <c r="AI342" t="s">
        <v>75</v>
      </c>
      <c r="AJ342" t="s">
        <v>75</v>
      </c>
      <c r="AK342" t="s">
        <v>76</v>
      </c>
      <c r="AN342" t="s">
        <v>2103</v>
      </c>
      <c r="AO342" t="s">
        <v>2104</v>
      </c>
      <c r="AP342" t="s">
        <v>68</v>
      </c>
      <c r="AQ342" t="s">
        <v>75</v>
      </c>
      <c r="AR342" t="s">
        <v>105</v>
      </c>
    </row>
    <row r="343" spans="1:44" hidden="1" x14ac:dyDescent="0.15">
      <c r="A343" t="s">
        <v>46</v>
      </c>
      <c r="B343" t="s">
        <v>47</v>
      </c>
      <c r="C343" t="s">
        <v>48</v>
      </c>
      <c r="D343" t="s">
        <v>47</v>
      </c>
      <c r="E343" t="s">
        <v>394</v>
      </c>
      <c r="F343" t="s">
        <v>443</v>
      </c>
      <c r="G343" t="s">
        <v>395</v>
      </c>
      <c r="H343" t="s">
        <v>836</v>
      </c>
      <c r="I343" t="s">
        <v>837</v>
      </c>
      <c r="J343" t="s">
        <v>533</v>
      </c>
      <c r="K343" t="s">
        <v>838</v>
      </c>
      <c r="L343" t="s">
        <v>782</v>
      </c>
      <c r="M343" t="s">
        <v>839</v>
      </c>
      <c r="N343" t="s">
        <v>2105</v>
      </c>
      <c r="O343" t="s">
        <v>163</v>
      </c>
      <c r="P343" t="s">
        <v>375</v>
      </c>
      <c r="Q343" t="s">
        <v>376</v>
      </c>
      <c r="R343" t="s">
        <v>166</v>
      </c>
      <c r="S343" t="s">
        <v>53</v>
      </c>
      <c r="T343" t="s">
        <v>2106</v>
      </c>
      <c r="U343" t="s">
        <v>2107</v>
      </c>
      <c r="V343" t="s">
        <v>522</v>
      </c>
      <c r="W343" t="s">
        <v>1842</v>
      </c>
      <c r="X343" t="s">
        <v>2108</v>
      </c>
      <c r="Y343" s="74">
        <v>32792</v>
      </c>
      <c r="Z343" t="s">
        <v>679</v>
      </c>
      <c r="AA343" t="s">
        <v>70</v>
      </c>
      <c r="AB343" t="s">
        <v>102</v>
      </c>
      <c r="AC343" s="74">
        <v>19644</v>
      </c>
      <c r="AF343" t="s">
        <v>72</v>
      </c>
      <c r="AG343" t="s">
        <v>174</v>
      </c>
      <c r="AH343" t="s">
        <v>74</v>
      </c>
      <c r="AI343" t="s">
        <v>75</v>
      </c>
      <c r="AJ343" t="s">
        <v>75</v>
      </c>
      <c r="AK343" t="s">
        <v>90</v>
      </c>
      <c r="AN343" t="s">
        <v>53</v>
      </c>
      <c r="AO343" t="s">
        <v>53</v>
      </c>
      <c r="AP343" t="s">
        <v>68</v>
      </c>
      <c r="AQ343" t="s">
        <v>75</v>
      </c>
      <c r="AR343" t="s">
        <v>105</v>
      </c>
    </row>
    <row r="344" spans="1:44" hidden="1" x14ac:dyDescent="0.15">
      <c r="A344" t="s">
        <v>46</v>
      </c>
      <c r="B344" t="s">
        <v>47</v>
      </c>
      <c r="C344" t="s">
        <v>48</v>
      </c>
      <c r="D344" t="s">
        <v>47</v>
      </c>
      <c r="E344" t="s">
        <v>477</v>
      </c>
      <c r="F344" t="s">
        <v>443</v>
      </c>
      <c r="G344" t="s">
        <v>395</v>
      </c>
      <c r="H344" t="s">
        <v>428</v>
      </c>
      <c r="I344" t="s">
        <v>2109</v>
      </c>
      <c r="J344" t="s">
        <v>2110</v>
      </c>
      <c r="K344" t="s">
        <v>2111</v>
      </c>
      <c r="L344" t="s">
        <v>782</v>
      </c>
      <c r="M344" t="s">
        <v>2112</v>
      </c>
      <c r="N344" t="s">
        <v>2113</v>
      </c>
      <c r="O344" t="s">
        <v>58</v>
      </c>
      <c r="P344" t="s">
        <v>59</v>
      </c>
      <c r="Q344" t="s">
        <v>628</v>
      </c>
      <c r="R344" t="s">
        <v>61</v>
      </c>
      <c r="S344" t="s">
        <v>2114</v>
      </c>
      <c r="T344" t="s">
        <v>2115</v>
      </c>
      <c r="U344" t="s">
        <v>2116</v>
      </c>
      <c r="V344" t="s">
        <v>379</v>
      </c>
      <c r="W344" t="s">
        <v>2117</v>
      </c>
      <c r="X344" t="s">
        <v>2118</v>
      </c>
      <c r="Y344" s="74">
        <v>39661</v>
      </c>
      <c r="Z344" t="s">
        <v>127</v>
      </c>
      <c r="AA344" t="s">
        <v>70</v>
      </c>
      <c r="AB344" t="s">
        <v>632</v>
      </c>
      <c r="AC344" s="74">
        <v>25684</v>
      </c>
      <c r="AD344" s="74">
        <v>43497</v>
      </c>
      <c r="AE344" s="74">
        <v>44957</v>
      </c>
      <c r="AF344" t="s">
        <v>72</v>
      </c>
      <c r="AG344" t="s">
        <v>73</v>
      </c>
      <c r="AH344" t="s">
        <v>74</v>
      </c>
      <c r="AI344" t="s">
        <v>75</v>
      </c>
      <c r="AJ344" t="s">
        <v>75</v>
      </c>
      <c r="AK344" t="s">
        <v>104</v>
      </c>
      <c r="AN344" t="s">
        <v>53</v>
      </c>
      <c r="AO344" t="s">
        <v>129</v>
      </c>
      <c r="AP344" t="s">
        <v>68</v>
      </c>
      <c r="AQ344" t="s">
        <v>75</v>
      </c>
      <c r="AR344" t="s">
        <v>105</v>
      </c>
    </row>
    <row r="345" spans="1:44" s="69" customFormat="1" hidden="1" x14ac:dyDescent="0.15">
      <c r="A345" s="69" t="s">
        <v>46</v>
      </c>
      <c r="B345" s="69" t="s">
        <v>47</v>
      </c>
      <c r="C345" s="69" t="s">
        <v>48</v>
      </c>
      <c r="D345" s="69" t="s">
        <v>47</v>
      </c>
      <c r="E345" s="69" t="s">
        <v>394</v>
      </c>
      <c r="F345" s="69" t="s">
        <v>443</v>
      </c>
      <c r="G345" s="69" t="s">
        <v>395</v>
      </c>
      <c r="H345" s="69" t="s">
        <v>428</v>
      </c>
      <c r="I345" s="69" t="s">
        <v>1820</v>
      </c>
      <c r="J345" s="69" t="s">
        <v>576</v>
      </c>
      <c r="K345" s="69" t="s">
        <v>1821</v>
      </c>
      <c r="L345" s="69" t="s">
        <v>782</v>
      </c>
      <c r="M345" s="69" t="s">
        <v>1822</v>
      </c>
      <c r="N345" s="69" t="s">
        <v>2119</v>
      </c>
      <c r="O345" s="69" t="s">
        <v>58</v>
      </c>
      <c r="P345" s="69" t="s">
        <v>58</v>
      </c>
      <c r="Q345" s="69" t="s">
        <v>403</v>
      </c>
      <c r="R345" s="69" t="s">
        <v>234</v>
      </c>
      <c r="S345" s="69" t="s">
        <v>2120</v>
      </c>
      <c r="T345" s="69" t="s">
        <v>75</v>
      </c>
      <c r="U345" s="69" t="s">
        <v>75</v>
      </c>
      <c r="V345" s="69" t="s">
        <v>75</v>
      </c>
      <c r="W345" s="69" t="s">
        <v>75</v>
      </c>
      <c r="X345" s="69" t="s">
        <v>75</v>
      </c>
      <c r="Y345" s="69" t="s">
        <v>68</v>
      </c>
      <c r="Z345" s="69" t="s">
        <v>405</v>
      </c>
      <c r="AA345" s="69" t="s">
        <v>406</v>
      </c>
      <c r="AB345" s="69" t="s">
        <v>102</v>
      </c>
      <c r="AC345" s="69" t="s">
        <v>68</v>
      </c>
      <c r="AF345" s="69" t="s">
        <v>72</v>
      </c>
      <c r="AG345" s="69" t="s">
        <v>235</v>
      </c>
      <c r="AH345" s="69" t="s">
        <v>74</v>
      </c>
      <c r="AI345" s="69" t="s">
        <v>75</v>
      </c>
      <c r="AJ345" s="69" t="s">
        <v>1790</v>
      </c>
      <c r="AK345" s="69" t="s">
        <v>90</v>
      </c>
      <c r="AN345" s="69" t="s">
        <v>75</v>
      </c>
      <c r="AO345" s="69" t="s">
        <v>75</v>
      </c>
      <c r="AP345" s="69" t="s">
        <v>68</v>
      </c>
      <c r="AQ345" s="69" t="s">
        <v>75</v>
      </c>
      <c r="AR345" s="69" t="s">
        <v>105</v>
      </c>
    </row>
    <row r="346" spans="1:44" hidden="1" x14ac:dyDescent="0.15">
      <c r="A346" t="s">
        <v>46</v>
      </c>
      <c r="B346" t="s">
        <v>47</v>
      </c>
      <c r="C346" t="s">
        <v>48</v>
      </c>
      <c r="D346" t="s">
        <v>47</v>
      </c>
      <c r="E346" t="s">
        <v>477</v>
      </c>
      <c r="F346" t="s">
        <v>443</v>
      </c>
      <c r="G346" t="s">
        <v>395</v>
      </c>
      <c r="H346" t="s">
        <v>428</v>
      </c>
      <c r="I346" t="s">
        <v>2109</v>
      </c>
      <c r="J346" t="s">
        <v>2110</v>
      </c>
      <c r="K346" t="s">
        <v>2111</v>
      </c>
      <c r="L346" t="s">
        <v>782</v>
      </c>
      <c r="M346" t="s">
        <v>2112</v>
      </c>
      <c r="N346" t="s">
        <v>2121</v>
      </c>
      <c r="O346" t="s">
        <v>58</v>
      </c>
      <c r="P346" t="s">
        <v>58</v>
      </c>
      <c r="Q346" t="s">
        <v>403</v>
      </c>
      <c r="R346" t="s">
        <v>166</v>
      </c>
      <c r="S346" t="s">
        <v>2122</v>
      </c>
      <c r="T346" t="s">
        <v>2123</v>
      </c>
      <c r="U346" t="s">
        <v>2124</v>
      </c>
      <c r="V346" t="s">
        <v>1491</v>
      </c>
      <c r="W346" t="s">
        <v>919</v>
      </c>
      <c r="X346" t="s">
        <v>2125</v>
      </c>
      <c r="Y346" s="74">
        <v>40238</v>
      </c>
      <c r="Z346" t="s">
        <v>420</v>
      </c>
      <c r="AA346" t="s">
        <v>406</v>
      </c>
      <c r="AB346" t="s">
        <v>102</v>
      </c>
      <c r="AC346" s="74">
        <v>23464</v>
      </c>
      <c r="AF346" t="s">
        <v>72</v>
      </c>
      <c r="AG346" t="s">
        <v>73</v>
      </c>
      <c r="AH346" t="s">
        <v>74</v>
      </c>
      <c r="AI346" t="s">
        <v>75</v>
      </c>
      <c r="AJ346" t="s">
        <v>2126</v>
      </c>
      <c r="AK346" t="s">
        <v>104</v>
      </c>
      <c r="AN346" t="s">
        <v>2127</v>
      </c>
      <c r="AO346" t="s">
        <v>129</v>
      </c>
      <c r="AP346" t="s">
        <v>68</v>
      </c>
      <c r="AQ346" t="s">
        <v>75</v>
      </c>
      <c r="AR346" t="s">
        <v>105</v>
      </c>
    </row>
    <row r="347" spans="1:44" s="69" customFormat="1" hidden="1" x14ac:dyDescent="0.15">
      <c r="A347" s="69" t="s">
        <v>46</v>
      </c>
      <c r="B347" s="69" t="s">
        <v>47</v>
      </c>
      <c r="C347" s="69" t="s">
        <v>48</v>
      </c>
      <c r="D347" s="69" t="s">
        <v>47</v>
      </c>
      <c r="E347" s="69" t="s">
        <v>394</v>
      </c>
      <c r="F347" s="69" t="s">
        <v>443</v>
      </c>
      <c r="G347" s="69" t="s">
        <v>395</v>
      </c>
      <c r="H347" s="69" t="s">
        <v>428</v>
      </c>
      <c r="I347" s="69" t="s">
        <v>1820</v>
      </c>
      <c r="J347" s="69" t="s">
        <v>576</v>
      </c>
      <c r="K347" s="69" t="s">
        <v>1821</v>
      </c>
      <c r="L347" s="69" t="s">
        <v>782</v>
      </c>
      <c r="M347" s="69" t="s">
        <v>1822</v>
      </c>
      <c r="N347" s="69" t="s">
        <v>2128</v>
      </c>
      <c r="O347" s="69" t="s">
        <v>58</v>
      </c>
      <c r="P347" s="69" t="s">
        <v>58</v>
      </c>
      <c r="Q347" s="69" t="s">
        <v>403</v>
      </c>
      <c r="R347" s="69" t="s">
        <v>234</v>
      </c>
      <c r="S347" s="69" t="s">
        <v>2129</v>
      </c>
      <c r="T347" s="69" t="s">
        <v>75</v>
      </c>
      <c r="U347" s="69" t="s">
        <v>75</v>
      </c>
      <c r="V347" s="69" t="s">
        <v>75</v>
      </c>
      <c r="W347" s="69" t="s">
        <v>75</v>
      </c>
      <c r="X347" s="69" t="s">
        <v>75</v>
      </c>
      <c r="Y347" s="69" t="s">
        <v>68</v>
      </c>
      <c r="Z347" s="69" t="s">
        <v>405</v>
      </c>
      <c r="AA347" s="69" t="s">
        <v>406</v>
      </c>
      <c r="AB347" s="69" t="s">
        <v>102</v>
      </c>
      <c r="AC347" s="69" t="s">
        <v>68</v>
      </c>
      <c r="AF347" s="69" t="s">
        <v>72</v>
      </c>
      <c r="AG347" s="69" t="s">
        <v>235</v>
      </c>
      <c r="AH347" s="69" t="s">
        <v>74</v>
      </c>
      <c r="AI347" s="69" t="s">
        <v>75</v>
      </c>
      <c r="AJ347" s="69" t="s">
        <v>2130</v>
      </c>
      <c r="AK347" s="69" t="s">
        <v>90</v>
      </c>
      <c r="AN347" s="69" t="s">
        <v>75</v>
      </c>
      <c r="AO347" s="69" t="s">
        <v>75</v>
      </c>
      <c r="AP347" s="69" t="s">
        <v>68</v>
      </c>
      <c r="AQ347" s="69" t="s">
        <v>75</v>
      </c>
      <c r="AR347" s="69" t="s">
        <v>105</v>
      </c>
    </row>
    <row r="348" spans="1:44" s="69" customFormat="1" hidden="1" x14ac:dyDescent="0.15">
      <c r="A348" s="69" t="s">
        <v>46</v>
      </c>
      <c r="B348" s="69" t="s">
        <v>47</v>
      </c>
      <c r="C348" s="69" t="s">
        <v>48</v>
      </c>
      <c r="D348" s="69" t="s">
        <v>47</v>
      </c>
      <c r="E348" s="69" t="s">
        <v>394</v>
      </c>
      <c r="F348" s="69" t="s">
        <v>443</v>
      </c>
      <c r="G348" s="69" t="s">
        <v>395</v>
      </c>
      <c r="H348" s="69" t="s">
        <v>428</v>
      </c>
      <c r="I348" s="69" t="s">
        <v>1820</v>
      </c>
      <c r="J348" s="69" t="s">
        <v>576</v>
      </c>
      <c r="K348" s="69" t="s">
        <v>1821</v>
      </c>
      <c r="L348" s="69" t="s">
        <v>782</v>
      </c>
      <c r="M348" s="69" t="s">
        <v>1822</v>
      </c>
      <c r="N348" s="69" t="s">
        <v>2131</v>
      </c>
      <c r="O348" s="69" t="s">
        <v>58</v>
      </c>
      <c r="P348" s="69" t="s">
        <v>58</v>
      </c>
      <c r="Q348" s="69" t="s">
        <v>403</v>
      </c>
      <c r="R348" s="69" t="s">
        <v>234</v>
      </c>
      <c r="S348" s="69" t="s">
        <v>2132</v>
      </c>
      <c r="T348" s="69" t="s">
        <v>75</v>
      </c>
      <c r="U348" s="69" t="s">
        <v>75</v>
      </c>
      <c r="V348" s="69" t="s">
        <v>75</v>
      </c>
      <c r="W348" s="69" t="s">
        <v>75</v>
      </c>
      <c r="X348" s="69" t="s">
        <v>75</v>
      </c>
      <c r="Y348" s="69" t="s">
        <v>68</v>
      </c>
      <c r="Z348" s="69" t="s">
        <v>405</v>
      </c>
      <c r="AA348" s="69" t="s">
        <v>406</v>
      </c>
      <c r="AB348" s="69" t="s">
        <v>102</v>
      </c>
      <c r="AC348" s="69" t="s">
        <v>68</v>
      </c>
      <c r="AF348" s="69" t="s">
        <v>72</v>
      </c>
      <c r="AG348" s="69" t="s">
        <v>235</v>
      </c>
      <c r="AH348" s="69" t="s">
        <v>74</v>
      </c>
      <c r="AI348" s="69" t="s">
        <v>75</v>
      </c>
      <c r="AJ348" s="69" t="s">
        <v>2133</v>
      </c>
      <c r="AK348" s="69" t="s">
        <v>90</v>
      </c>
      <c r="AN348" s="69" t="s">
        <v>75</v>
      </c>
      <c r="AO348" s="69" t="s">
        <v>75</v>
      </c>
      <c r="AP348" s="69" t="s">
        <v>68</v>
      </c>
      <c r="AQ348" s="69" t="s">
        <v>75</v>
      </c>
      <c r="AR348" s="69" t="s">
        <v>105</v>
      </c>
    </row>
    <row r="349" spans="1:44" hidden="1" x14ac:dyDescent="0.15">
      <c r="A349" t="s">
        <v>46</v>
      </c>
      <c r="B349" t="s">
        <v>47</v>
      </c>
      <c r="C349" t="s">
        <v>48</v>
      </c>
      <c r="D349" t="s">
        <v>47</v>
      </c>
      <c r="E349" t="s">
        <v>477</v>
      </c>
      <c r="F349" t="s">
        <v>443</v>
      </c>
      <c r="G349" t="s">
        <v>395</v>
      </c>
      <c r="H349" t="s">
        <v>428</v>
      </c>
      <c r="I349" t="s">
        <v>2109</v>
      </c>
      <c r="J349" t="s">
        <v>2110</v>
      </c>
      <c r="K349" t="s">
        <v>2111</v>
      </c>
      <c r="L349" t="s">
        <v>782</v>
      </c>
      <c r="M349" t="s">
        <v>2112</v>
      </c>
      <c r="N349" t="s">
        <v>2134</v>
      </c>
      <c r="O349" t="s">
        <v>58</v>
      </c>
      <c r="P349" t="s">
        <v>58</v>
      </c>
      <c r="Q349" t="s">
        <v>403</v>
      </c>
      <c r="R349" t="s">
        <v>166</v>
      </c>
      <c r="S349" t="s">
        <v>2135</v>
      </c>
      <c r="T349" t="s">
        <v>2136</v>
      </c>
      <c r="U349" t="s">
        <v>2137</v>
      </c>
      <c r="V349" t="s">
        <v>379</v>
      </c>
      <c r="W349" t="s">
        <v>1348</v>
      </c>
      <c r="X349" t="s">
        <v>2138</v>
      </c>
      <c r="Y349" s="74">
        <v>43160</v>
      </c>
      <c r="Z349" t="s">
        <v>127</v>
      </c>
      <c r="AA349" t="s">
        <v>406</v>
      </c>
      <c r="AB349" t="s">
        <v>102</v>
      </c>
      <c r="AC349" s="74">
        <v>29638</v>
      </c>
      <c r="AF349" t="s">
        <v>72</v>
      </c>
      <c r="AG349" t="s">
        <v>73</v>
      </c>
      <c r="AH349" t="s">
        <v>74</v>
      </c>
      <c r="AI349" t="s">
        <v>75</v>
      </c>
      <c r="AJ349" t="s">
        <v>2139</v>
      </c>
      <c r="AK349" t="s">
        <v>104</v>
      </c>
      <c r="AN349" t="s">
        <v>2140</v>
      </c>
      <c r="AO349" t="s">
        <v>129</v>
      </c>
      <c r="AP349" t="s">
        <v>68</v>
      </c>
      <c r="AQ349" t="s">
        <v>75</v>
      </c>
      <c r="AR349" t="s">
        <v>105</v>
      </c>
    </row>
    <row r="350" spans="1:44" s="69" customFormat="1" hidden="1" x14ac:dyDescent="0.15">
      <c r="A350" s="69" t="s">
        <v>46</v>
      </c>
      <c r="B350" s="69" t="s">
        <v>47</v>
      </c>
      <c r="C350" s="69" t="s">
        <v>48</v>
      </c>
      <c r="D350" s="69" t="s">
        <v>47</v>
      </c>
      <c r="E350" s="69" t="s">
        <v>394</v>
      </c>
      <c r="F350" s="69" t="s">
        <v>443</v>
      </c>
      <c r="G350" s="69" t="s">
        <v>395</v>
      </c>
      <c r="H350" s="69" t="s">
        <v>428</v>
      </c>
      <c r="I350" s="69" t="s">
        <v>1820</v>
      </c>
      <c r="J350" s="69" t="s">
        <v>576</v>
      </c>
      <c r="K350" s="69" t="s">
        <v>1821</v>
      </c>
      <c r="L350" s="69" t="s">
        <v>782</v>
      </c>
      <c r="M350" s="69" t="s">
        <v>1822</v>
      </c>
      <c r="N350" s="69" t="s">
        <v>2141</v>
      </c>
      <c r="O350" s="69" t="s">
        <v>58</v>
      </c>
      <c r="P350" s="69" t="s">
        <v>58</v>
      </c>
      <c r="Q350" s="69" t="s">
        <v>403</v>
      </c>
      <c r="R350" s="69" t="s">
        <v>234</v>
      </c>
      <c r="S350" s="69" t="s">
        <v>2142</v>
      </c>
      <c r="T350" s="69" t="s">
        <v>75</v>
      </c>
      <c r="U350" s="69" t="s">
        <v>75</v>
      </c>
      <c r="V350" s="69" t="s">
        <v>75</v>
      </c>
      <c r="W350" s="69" t="s">
        <v>75</v>
      </c>
      <c r="X350" s="69" t="s">
        <v>75</v>
      </c>
      <c r="Y350" s="69" t="s">
        <v>68</v>
      </c>
      <c r="Z350" s="69" t="s">
        <v>405</v>
      </c>
      <c r="AA350" s="69" t="s">
        <v>406</v>
      </c>
      <c r="AB350" s="69" t="s">
        <v>102</v>
      </c>
      <c r="AC350" s="69" t="s">
        <v>68</v>
      </c>
      <c r="AF350" s="69" t="s">
        <v>72</v>
      </c>
      <c r="AG350" s="69" t="s">
        <v>235</v>
      </c>
      <c r="AH350" s="69" t="s">
        <v>74</v>
      </c>
      <c r="AI350" s="69" t="s">
        <v>75</v>
      </c>
      <c r="AJ350" s="69" t="s">
        <v>2143</v>
      </c>
      <c r="AK350" s="69" t="s">
        <v>90</v>
      </c>
      <c r="AN350" s="69" t="s">
        <v>75</v>
      </c>
      <c r="AO350" s="69" t="s">
        <v>75</v>
      </c>
      <c r="AP350" s="69" t="s">
        <v>68</v>
      </c>
      <c r="AQ350" s="69" t="s">
        <v>75</v>
      </c>
      <c r="AR350" s="69" t="s">
        <v>105</v>
      </c>
    </row>
    <row r="351" spans="1:44" s="69" customFormat="1" hidden="1" x14ac:dyDescent="0.15">
      <c r="A351" s="69" t="s">
        <v>46</v>
      </c>
      <c r="B351" s="69" t="s">
        <v>47</v>
      </c>
      <c r="C351" s="69" t="s">
        <v>48</v>
      </c>
      <c r="D351" s="69" t="s">
        <v>47</v>
      </c>
      <c r="E351" s="69" t="s">
        <v>47</v>
      </c>
      <c r="F351" s="69" t="s">
        <v>443</v>
      </c>
      <c r="G351" s="69" t="s">
        <v>395</v>
      </c>
      <c r="H351" s="69" t="s">
        <v>428</v>
      </c>
      <c r="I351" s="69" t="s">
        <v>791</v>
      </c>
      <c r="J351" s="69" t="s">
        <v>792</v>
      </c>
      <c r="K351" s="69" t="s">
        <v>793</v>
      </c>
      <c r="L351" s="69" t="s">
        <v>782</v>
      </c>
      <c r="M351" s="69" t="s">
        <v>794</v>
      </c>
      <c r="N351" s="69" t="s">
        <v>2144</v>
      </c>
      <c r="O351" s="69" t="s">
        <v>58</v>
      </c>
      <c r="P351" s="69" t="s">
        <v>58</v>
      </c>
      <c r="Q351" s="69" t="s">
        <v>403</v>
      </c>
      <c r="R351" s="69" t="s">
        <v>234</v>
      </c>
      <c r="S351" s="69" t="s">
        <v>2145</v>
      </c>
      <c r="T351" s="69" t="s">
        <v>75</v>
      </c>
      <c r="U351" s="69" t="s">
        <v>75</v>
      </c>
      <c r="V351" s="69" t="s">
        <v>75</v>
      </c>
      <c r="W351" s="69" t="s">
        <v>75</v>
      </c>
      <c r="X351" s="69" t="s">
        <v>75</v>
      </c>
      <c r="Y351" s="69" t="s">
        <v>68</v>
      </c>
      <c r="Z351" s="69" t="s">
        <v>405</v>
      </c>
      <c r="AA351" s="69" t="s">
        <v>406</v>
      </c>
      <c r="AB351" s="69" t="s">
        <v>102</v>
      </c>
      <c r="AC351" s="69" t="s">
        <v>68</v>
      </c>
      <c r="AF351" s="69" t="s">
        <v>72</v>
      </c>
      <c r="AG351" s="69" t="s">
        <v>235</v>
      </c>
      <c r="AH351" s="69" t="s">
        <v>74</v>
      </c>
      <c r="AI351" s="69" t="s">
        <v>75</v>
      </c>
      <c r="AJ351" s="69" t="s">
        <v>2146</v>
      </c>
      <c r="AK351" s="69" t="s">
        <v>90</v>
      </c>
      <c r="AN351" s="69" t="s">
        <v>75</v>
      </c>
      <c r="AO351" s="69" t="s">
        <v>75</v>
      </c>
      <c r="AP351" s="69" t="s">
        <v>68</v>
      </c>
      <c r="AQ351" s="69" t="s">
        <v>75</v>
      </c>
      <c r="AR351" s="69" t="s">
        <v>105</v>
      </c>
    </row>
    <row r="352" spans="1:44" hidden="1" x14ac:dyDescent="0.15">
      <c r="A352" t="s">
        <v>46</v>
      </c>
      <c r="B352" t="s">
        <v>47</v>
      </c>
      <c r="C352" t="s">
        <v>48</v>
      </c>
      <c r="D352" t="s">
        <v>47</v>
      </c>
      <c r="E352" t="s">
        <v>477</v>
      </c>
      <c r="F352" t="s">
        <v>443</v>
      </c>
      <c r="G352" t="s">
        <v>395</v>
      </c>
      <c r="H352" t="s">
        <v>428</v>
      </c>
      <c r="I352" t="s">
        <v>2109</v>
      </c>
      <c r="J352" t="s">
        <v>2110</v>
      </c>
      <c r="K352" t="s">
        <v>2111</v>
      </c>
      <c r="L352" t="s">
        <v>782</v>
      </c>
      <c r="M352" t="s">
        <v>2112</v>
      </c>
      <c r="N352" t="s">
        <v>2147</v>
      </c>
      <c r="O352" t="s">
        <v>58</v>
      </c>
      <c r="P352" t="s">
        <v>424</v>
      </c>
      <c r="Q352" t="s">
        <v>424</v>
      </c>
      <c r="R352" t="s">
        <v>234</v>
      </c>
      <c r="S352" t="s">
        <v>2148</v>
      </c>
      <c r="T352" t="s">
        <v>75</v>
      </c>
      <c r="U352" t="s">
        <v>75</v>
      </c>
      <c r="V352" t="s">
        <v>75</v>
      </c>
      <c r="W352" t="s">
        <v>75</v>
      </c>
      <c r="X352" t="s">
        <v>75</v>
      </c>
      <c r="Y352" t="s">
        <v>68</v>
      </c>
      <c r="Z352" t="s">
        <v>426</v>
      </c>
      <c r="AA352" t="s">
        <v>406</v>
      </c>
      <c r="AB352" t="s">
        <v>102</v>
      </c>
      <c r="AC352" t="s">
        <v>68</v>
      </c>
      <c r="AF352" t="s">
        <v>72</v>
      </c>
      <c r="AG352" t="s">
        <v>235</v>
      </c>
      <c r="AH352" t="s">
        <v>74</v>
      </c>
      <c r="AI352" t="s">
        <v>75</v>
      </c>
      <c r="AJ352" t="s">
        <v>75</v>
      </c>
      <c r="AK352" t="s">
        <v>90</v>
      </c>
      <c r="AN352" t="s">
        <v>75</v>
      </c>
      <c r="AO352" t="s">
        <v>75</v>
      </c>
      <c r="AP352" t="s">
        <v>68</v>
      </c>
      <c r="AQ352" t="s">
        <v>75</v>
      </c>
      <c r="AR352" t="s">
        <v>105</v>
      </c>
    </row>
    <row r="353" spans="1:44" hidden="1" x14ac:dyDescent="0.15">
      <c r="A353" t="s">
        <v>46</v>
      </c>
      <c r="B353" t="s">
        <v>47</v>
      </c>
      <c r="C353" t="s">
        <v>48</v>
      </c>
      <c r="D353" t="s">
        <v>47</v>
      </c>
      <c r="E353" t="s">
        <v>477</v>
      </c>
      <c r="F353" t="s">
        <v>443</v>
      </c>
      <c r="G353" t="s">
        <v>395</v>
      </c>
      <c r="H353" t="s">
        <v>428</v>
      </c>
      <c r="I353" t="s">
        <v>2109</v>
      </c>
      <c r="J353" t="s">
        <v>2110</v>
      </c>
      <c r="K353" t="s">
        <v>2111</v>
      </c>
      <c r="L353" t="s">
        <v>782</v>
      </c>
      <c r="M353" t="s">
        <v>2112</v>
      </c>
      <c r="N353" t="s">
        <v>2149</v>
      </c>
      <c r="O353" t="s">
        <v>163</v>
      </c>
      <c r="P353" t="s">
        <v>277</v>
      </c>
      <c r="Q353" t="s">
        <v>289</v>
      </c>
      <c r="R353" t="s">
        <v>222</v>
      </c>
      <c r="S353" t="s">
        <v>2150</v>
      </c>
      <c r="T353" t="s">
        <v>2151</v>
      </c>
      <c r="U353" t="s">
        <v>2152</v>
      </c>
      <c r="V353" t="s">
        <v>2153</v>
      </c>
      <c r="W353" t="s">
        <v>119</v>
      </c>
      <c r="X353" t="s">
        <v>2154</v>
      </c>
      <c r="Y353" t="s">
        <v>68</v>
      </c>
      <c r="Z353" t="s">
        <v>284</v>
      </c>
      <c r="AA353" t="s">
        <v>70</v>
      </c>
      <c r="AB353" t="s">
        <v>102</v>
      </c>
      <c r="AC353" s="74">
        <v>27935</v>
      </c>
      <c r="AD353" s="74">
        <v>44197</v>
      </c>
      <c r="AE353" s="74">
        <v>44561</v>
      </c>
      <c r="AF353" t="s">
        <v>72</v>
      </c>
      <c r="AG353" t="s">
        <v>174</v>
      </c>
      <c r="AH353" t="s">
        <v>74</v>
      </c>
      <c r="AI353" t="s">
        <v>75</v>
      </c>
      <c r="AJ353" t="s">
        <v>75</v>
      </c>
      <c r="AK353" t="s">
        <v>313</v>
      </c>
      <c r="AL353" t="s">
        <v>228</v>
      </c>
      <c r="AM353" t="s">
        <v>207</v>
      </c>
      <c r="AN353" t="s">
        <v>2155</v>
      </c>
      <c r="AO353" t="s">
        <v>277</v>
      </c>
      <c r="AP353" s="74">
        <v>44195</v>
      </c>
      <c r="AQ353" t="s">
        <v>2156</v>
      </c>
      <c r="AR353" t="s">
        <v>2157</v>
      </c>
    </row>
    <row r="354" spans="1:44" hidden="1" x14ac:dyDescent="0.15">
      <c r="A354" t="s">
        <v>46</v>
      </c>
      <c r="B354" t="s">
        <v>47</v>
      </c>
      <c r="C354" t="s">
        <v>48</v>
      </c>
      <c r="D354" t="s">
        <v>47</v>
      </c>
      <c r="E354" t="s">
        <v>477</v>
      </c>
      <c r="F354" t="s">
        <v>443</v>
      </c>
      <c r="G354" t="s">
        <v>395</v>
      </c>
      <c r="H354" t="s">
        <v>428</v>
      </c>
      <c r="I354" t="s">
        <v>2109</v>
      </c>
      <c r="J354" t="s">
        <v>2110</v>
      </c>
      <c r="K354" t="s">
        <v>2111</v>
      </c>
      <c r="L354" t="s">
        <v>782</v>
      </c>
      <c r="M354" t="s">
        <v>2112</v>
      </c>
      <c r="N354" t="s">
        <v>2158</v>
      </c>
      <c r="O354" t="s">
        <v>163</v>
      </c>
      <c r="P354" t="s">
        <v>375</v>
      </c>
      <c r="Q354" t="s">
        <v>376</v>
      </c>
      <c r="R354" t="s">
        <v>222</v>
      </c>
      <c r="S354" t="s">
        <v>2159</v>
      </c>
      <c r="T354" t="s">
        <v>2160</v>
      </c>
      <c r="U354" t="s">
        <v>2161</v>
      </c>
      <c r="V354" t="s">
        <v>2162</v>
      </c>
      <c r="W354" t="s">
        <v>134</v>
      </c>
      <c r="X354" t="s">
        <v>2163</v>
      </c>
      <c r="Y354" t="s">
        <v>68</v>
      </c>
      <c r="Z354" t="s">
        <v>381</v>
      </c>
      <c r="AA354" t="s">
        <v>70</v>
      </c>
      <c r="AB354" t="s">
        <v>102</v>
      </c>
      <c r="AC354" s="74">
        <v>30285</v>
      </c>
      <c r="AD354" s="74">
        <v>44197</v>
      </c>
      <c r="AE354" s="74">
        <v>44561</v>
      </c>
      <c r="AF354" t="s">
        <v>72</v>
      </c>
      <c r="AG354" t="s">
        <v>174</v>
      </c>
      <c r="AH354" t="s">
        <v>74</v>
      </c>
      <c r="AI354" t="s">
        <v>75</v>
      </c>
      <c r="AJ354" t="s">
        <v>75</v>
      </c>
      <c r="AK354" t="s">
        <v>382</v>
      </c>
      <c r="AL354" t="s">
        <v>75</v>
      </c>
      <c r="AM354" t="s">
        <v>944</v>
      </c>
      <c r="AN354" t="s">
        <v>2164</v>
      </c>
      <c r="AO354" t="s">
        <v>946</v>
      </c>
      <c r="AP354" s="74">
        <v>44195</v>
      </c>
      <c r="AQ354" t="s">
        <v>2165</v>
      </c>
      <c r="AR354" t="s">
        <v>384</v>
      </c>
    </row>
    <row r="355" spans="1:44" hidden="1" x14ac:dyDescent="0.15">
      <c r="A355" t="s">
        <v>46</v>
      </c>
      <c r="B355" t="s">
        <v>47</v>
      </c>
      <c r="C355" t="s">
        <v>48</v>
      </c>
      <c r="D355" t="s">
        <v>47</v>
      </c>
      <c r="E355" t="s">
        <v>477</v>
      </c>
      <c r="F355" t="s">
        <v>443</v>
      </c>
      <c r="G355" t="s">
        <v>395</v>
      </c>
      <c r="H355" t="s">
        <v>428</v>
      </c>
      <c r="I355" t="s">
        <v>2109</v>
      </c>
      <c r="J355" t="s">
        <v>2110</v>
      </c>
      <c r="K355" t="s">
        <v>2111</v>
      </c>
      <c r="L355" t="s">
        <v>782</v>
      </c>
      <c r="M355" t="s">
        <v>2112</v>
      </c>
      <c r="N355" t="s">
        <v>2166</v>
      </c>
      <c r="O355" t="s">
        <v>163</v>
      </c>
      <c r="P355" t="s">
        <v>375</v>
      </c>
      <c r="Q355" t="s">
        <v>376</v>
      </c>
      <c r="R355" t="s">
        <v>222</v>
      </c>
      <c r="S355" t="s">
        <v>2167</v>
      </c>
      <c r="T355" t="s">
        <v>2168</v>
      </c>
      <c r="U355" t="s">
        <v>2169</v>
      </c>
      <c r="V355" t="s">
        <v>379</v>
      </c>
      <c r="W355" t="s">
        <v>2170</v>
      </c>
      <c r="X355" t="s">
        <v>2171</v>
      </c>
      <c r="Y355" t="s">
        <v>68</v>
      </c>
      <c r="Z355" t="s">
        <v>381</v>
      </c>
      <c r="AA355" t="s">
        <v>70</v>
      </c>
      <c r="AB355" t="s">
        <v>102</v>
      </c>
      <c r="AC355" s="74">
        <v>31036</v>
      </c>
      <c r="AD355" s="74">
        <v>44197</v>
      </c>
      <c r="AE355" s="74">
        <v>44561</v>
      </c>
      <c r="AF355" t="s">
        <v>72</v>
      </c>
      <c r="AG355" t="s">
        <v>174</v>
      </c>
      <c r="AH355" t="s">
        <v>74</v>
      </c>
      <c r="AI355" t="s">
        <v>75</v>
      </c>
      <c r="AJ355" t="s">
        <v>75</v>
      </c>
      <c r="AK355" t="s">
        <v>382</v>
      </c>
      <c r="AL355" t="s">
        <v>75</v>
      </c>
      <c r="AM355" t="s">
        <v>944</v>
      </c>
      <c r="AN355" t="s">
        <v>2172</v>
      </c>
      <c r="AO355" t="s">
        <v>946</v>
      </c>
      <c r="AP355" s="74">
        <v>44195</v>
      </c>
      <c r="AQ355" t="s">
        <v>2173</v>
      </c>
      <c r="AR355" t="s">
        <v>384</v>
      </c>
    </row>
    <row r="356" spans="1:44" hidden="1" x14ac:dyDescent="0.15">
      <c r="A356" t="s">
        <v>46</v>
      </c>
      <c r="B356" t="s">
        <v>47</v>
      </c>
      <c r="C356" t="s">
        <v>48</v>
      </c>
      <c r="D356" t="s">
        <v>47</v>
      </c>
      <c r="E356" t="s">
        <v>47</v>
      </c>
      <c r="F356" t="s">
        <v>443</v>
      </c>
      <c r="G356" t="s">
        <v>395</v>
      </c>
      <c r="H356" t="s">
        <v>428</v>
      </c>
      <c r="I356" t="s">
        <v>926</v>
      </c>
      <c r="J356" t="s">
        <v>927</v>
      </c>
      <c r="K356" t="s">
        <v>928</v>
      </c>
      <c r="L356" t="s">
        <v>782</v>
      </c>
      <c r="M356" t="s">
        <v>929</v>
      </c>
      <c r="N356" t="s">
        <v>2174</v>
      </c>
      <c r="O356" t="s">
        <v>58</v>
      </c>
      <c r="P356" t="s">
        <v>59</v>
      </c>
      <c r="Q356" t="s">
        <v>628</v>
      </c>
      <c r="R356" t="s">
        <v>61</v>
      </c>
      <c r="S356" t="s">
        <v>1109</v>
      </c>
      <c r="T356" t="s">
        <v>2175</v>
      </c>
      <c r="U356" t="s">
        <v>2176</v>
      </c>
      <c r="V356" t="s">
        <v>261</v>
      </c>
      <c r="W356" t="s">
        <v>907</v>
      </c>
      <c r="X356" t="s">
        <v>2177</v>
      </c>
      <c r="Y356" s="74">
        <v>36220</v>
      </c>
      <c r="Z356" t="s">
        <v>69</v>
      </c>
      <c r="AA356" t="s">
        <v>70</v>
      </c>
      <c r="AB356" t="s">
        <v>1115</v>
      </c>
      <c r="AC356" s="74">
        <v>25569</v>
      </c>
      <c r="AD356" s="74">
        <v>43525</v>
      </c>
      <c r="AE356" s="74">
        <v>44985</v>
      </c>
      <c r="AF356" t="s">
        <v>72</v>
      </c>
      <c r="AG356" t="s">
        <v>73</v>
      </c>
      <c r="AH356" t="s">
        <v>74</v>
      </c>
      <c r="AI356" t="s">
        <v>75</v>
      </c>
      <c r="AJ356" t="s">
        <v>2178</v>
      </c>
      <c r="AK356" t="s">
        <v>90</v>
      </c>
      <c r="AN356" t="s">
        <v>53</v>
      </c>
      <c r="AO356" t="s">
        <v>53</v>
      </c>
      <c r="AP356" t="s">
        <v>68</v>
      </c>
      <c r="AQ356" t="s">
        <v>75</v>
      </c>
      <c r="AR356" t="s">
        <v>105</v>
      </c>
    </row>
    <row r="357" spans="1:44" hidden="1" x14ac:dyDescent="0.15">
      <c r="A357" s="69" t="s">
        <v>46</v>
      </c>
      <c r="B357" s="69" t="s">
        <v>47</v>
      </c>
      <c r="C357" s="69" t="s">
        <v>48</v>
      </c>
      <c r="D357" s="69" t="s">
        <v>47</v>
      </c>
      <c r="E357" s="69" t="s">
        <v>47</v>
      </c>
      <c r="F357" s="69" t="s">
        <v>443</v>
      </c>
      <c r="G357" s="69" t="s">
        <v>395</v>
      </c>
      <c r="H357" s="69" t="s">
        <v>428</v>
      </c>
      <c r="I357" s="69" t="s">
        <v>791</v>
      </c>
      <c r="J357" s="69" t="s">
        <v>792</v>
      </c>
      <c r="K357" s="69" t="s">
        <v>793</v>
      </c>
      <c r="L357" s="69" t="s">
        <v>782</v>
      </c>
      <c r="M357" s="69" t="s">
        <v>794</v>
      </c>
      <c r="N357" s="69" t="s">
        <v>2179</v>
      </c>
      <c r="O357" s="69" t="s">
        <v>58</v>
      </c>
      <c r="P357" s="69" t="s">
        <v>58</v>
      </c>
      <c r="Q357" s="69" t="s">
        <v>403</v>
      </c>
      <c r="R357" s="69" t="s">
        <v>234</v>
      </c>
      <c r="S357" s="69" t="s">
        <v>2180</v>
      </c>
      <c r="T357" s="69" t="s">
        <v>75</v>
      </c>
      <c r="U357" s="69" t="s">
        <v>75</v>
      </c>
      <c r="V357" s="69" t="s">
        <v>75</v>
      </c>
      <c r="W357" s="69" t="s">
        <v>75</v>
      </c>
      <c r="X357" s="69" t="s">
        <v>75</v>
      </c>
      <c r="Y357" s="69" t="s">
        <v>68</v>
      </c>
      <c r="Z357" s="69" t="s">
        <v>405</v>
      </c>
      <c r="AA357" s="69" t="s">
        <v>406</v>
      </c>
      <c r="AB357" s="69" t="s">
        <v>102</v>
      </c>
      <c r="AC357" s="69" t="s">
        <v>68</v>
      </c>
      <c r="AD357" s="69"/>
      <c r="AE357" s="69"/>
      <c r="AF357" s="69" t="s">
        <v>72</v>
      </c>
      <c r="AG357" s="69" t="s">
        <v>235</v>
      </c>
      <c r="AH357" s="69" t="s">
        <v>74</v>
      </c>
      <c r="AI357" s="69" t="s">
        <v>75</v>
      </c>
      <c r="AJ357" s="69" t="s">
        <v>2181</v>
      </c>
      <c r="AK357" s="69" t="s">
        <v>90</v>
      </c>
      <c r="AL357" s="69"/>
      <c r="AM357" s="69"/>
      <c r="AN357" s="69" t="s">
        <v>75</v>
      </c>
      <c r="AO357" s="69" t="s">
        <v>75</v>
      </c>
      <c r="AP357" s="69" t="s">
        <v>68</v>
      </c>
      <c r="AQ357" s="69" t="s">
        <v>75</v>
      </c>
      <c r="AR357" s="69" t="s">
        <v>105</v>
      </c>
    </row>
    <row r="358" spans="1:44" s="69" customFormat="1" hidden="1" x14ac:dyDescent="0.15">
      <c r="A358" s="69" t="s">
        <v>46</v>
      </c>
      <c r="B358" s="69" t="s">
        <v>47</v>
      </c>
      <c r="C358" s="69" t="s">
        <v>48</v>
      </c>
      <c r="D358" s="69" t="s">
        <v>47</v>
      </c>
      <c r="E358" s="69" t="s">
        <v>47</v>
      </c>
      <c r="F358" s="69" t="s">
        <v>443</v>
      </c>
      <c r="G358" s="69" t="s">
        <v>395</v>
      </c>
      <c r="H358" s="69" t="s">
        <v>428</v>
      </c>
      <c r="I358" s="69" t="s">
        <v>791</v>
      </c>
      <c r="J358" s="69" t="s">
        <v>792</v>
      </c>
      <c r="K358" s="69" t="s">
        <v>793</v>
      </c>
      <c r="L358" s="69" t="s">
        <v>782</v>
      </c>
      <c r="M358" s="69" t="s">
        <v>794</v>
      </c>
      <c r="N358" s="69" t="s">
        <v>2182</v>
      </c>
      <c r="O358" s="69" t="s">
        <v>58</v>
      </c>
      <c r="P358" s="69" t="s">
        <v>58</v>
      </c>
      <c r="Q358" s="69" t="s">
        <v>403</v>
      </c>
      <c r="R358" s="69" t="s">
        <v>234</v>
      </c>
      <c r="S358" s="69" t="s">
        <v>2183</v>
      </c>
      <c r="T358" s="69" t="s">
        <v>75</v>
      </c>
      <c r="U358" s="69" t="s">
        <v>75</v>
      </c>
      <c r="V358" s="69" t="s">
        <v>75</v>
      </c>
      <c r="W358" s="69" t="s">
        <v>75</v>
      </c>
      <c r="X358" s="69" t="s">
        <v>75</v>
      </c>
      <c r="Y358" s="69" t="s">
        <v>68</v>
      </c>
      <c r="Z358" s="69" t="s">
        <v>405</v>
      </c>
      <c r="AA358" s="69" t="s">
        <v>406</v>
      </c>
      <c r="AB358" s="69" t="s">
        <v>102</v>
      </c>
      <c r="AC358" s="69" t="s">
        <v>68</v>
      </c>
      <c r="AF358" s="69" t="s">
        <v>72</v>
      </c>
      <c r="AG358" s="69" t="s">
        <v>235</v>
      </c>
      <c r="AH358" s="69" t="s">
        <v>74</v>
      </c>
      <c r="AI358" s="69" t="s">
        <v>75</v>
      </c>
      <c r="AJ358" s="69" t="s">
        <v>2184</v>
      </c>
      <c r="AK358" s="69" t="s">
        <v>90</v>
      </c>
      <c r="AN358" s="69" t="s">
        <v>75</v>
      </c>
      <c r="AO358" s="69" t="s">
        <v>75</v>
      </c>
      <c r="AP358" s="69" t="s">
        <v>68</v>
      </c>
      <c r="AQ358" s="69" t="s">
        <v>75</v>
      </c>
      <c r="AR358" s="69" t="s">
        <v>105</v>
      </c>
    </row>
    <row r="359" spans="1:44" s="69" customFormat="1" hidden="1" x14ac:dyDescent="0.15">
      <c r="A359" s="69" t="s">
        <v>46</v>
      </c>
      <c r="B359" s="69" t="s">
        <v>47</v>
      </c>
      <c r="C359" s="69" t="s">
        <v>48</v>
      </c>
      <c r="D359" s="69" t="s">
        <v>47</v>
      </c>
      <c r="E359" s="69" t="s">
        <v>47</v>
      </c>
      <c r="F359" s="69" t="s">
        <v>443</v>
      </c>
      <c r="G359" s="69" t="s">
        <v>395</v>
      </c>
      <c r="H359" s="69" t="s">
        <v>428</v>
      </c>
      <c r="I359" s="69" t="s">
        <v>791</v>
      </c>
      <c r="J359" s="69" t="s">
        <v>792</v>
      </c>
      <c r="K359" s="69" t="s">
        <v>793</v>
      </c>
      <c r="L359" s="69" t="s">
        <v>782</v>
      </c>
      <c r="M359" s="69" t="s">
        <v>794</v>
      </c>
      <c r="N359" s="69" t="s">
        <v>2185</v>
      </c>
      <c r="O359" s="69" t="s">
        <v>58</v>
      </c>
      <c r="P359" s="69" t="s">
        <v>58</v>
      </c>
      <c r="Q359" s="69" t="s">
        <v>510</v>
      </c>
      <c r="R359" s="69" t="s">
        <v>234</v>
      </c>
      <c r="S359" s="69" t="s">
        <v>2186</v>
      </c>
      <c r="T359" s="69" t="s">
        <v>75</v>
      </c>
      <c r="U359" s="69" t="s">
        <v>75</v>
      </c>
      <c r="V359" s="69" t="s">
        <v>75</v>
      </c>
      <c r="W359" s="69" t="s">
        <v>75</v>
      </c>
      <c r="X359" s="69" t="s">
        <v>75</v>
      </c>
      <c r="Y359" s="69" t="s">
        <v>68</v>
      </c>
      <c r="Z359" s="69" t="s">
        <v>405</v>
      </c>
      <c r="AA359" s="69" t="s">
        <v>406</v>
      </c>
      <c r="AB359" s="69" t="s">
        <v>102</v>
      </c>
      <c r="AC359" s="69" t="s">
        <v>68</v>
      </c>
      <c r="AF359" s="69" t="s">
        <v>72</v>
      </c>
      <c r="AG359" s="69" t="s">
        <v>235</v>
      </c>
      <c r="AH359" s="69" t="s">
        <v>74</v>
      </c>
      <c r="AI359" s="69" t="s">
        <v>75</v>
      </c>
      <c r="AJ359" s="69" t="s">
        <v>75</v>
      </c>
      <c r="AK359" s="69" t="s">
        <v>90</v>
      </c>
      <c r="AN359" s="69" t="s">
        <v>75</v>
      </c>
      <c r="AO359" s="69" t="s">
        <v>75</v>
      </c>
      <c r="AP359" s="69" t="s">
        <v>68</v>
      </c>
      <c r="AQ359" s="69" t="s">
        <v>75</v>
      </c>
      <c r="AR359" s="69" t="s">
        <v>105</v>
      </c>
    </row>
    <row r="360" spans="1:44" hidden="1" x14ac:dyDescent="0.15">
      <c r="A360" t="s">
        <v>46</v>
      </c>
      <c r="B360" t="s">
        <v>47</v>
      </c>
      <c r="C360" t="s">
        <v>48</v>
      </c>
      <c r="D360" t="s">
        <v>47</v>
      </c>
      <c r="E360" t="s">
        <v>47</v>
      </c>
      <c r="F360" t="s">
        <v>443</v>
      </c>
      <c r="G360" t="s">
        <v>395</v>
      </c>
      <c r="H360" t="s">
        <v>428</v>
      </c>
      <c r="I360" t="s">
        <v>926</v>
      </c>
      <c r="J360" t="s">
        <v>927</v>
      </c>
      <c r="K360" t="s">
        <v>928</v>
      </c>
      <c r="L360" t="s">
        <v>782</v>
      </c>
      <c r="M360" t="s">
        <v>929</v>
      </c>
      <c r="N360" t="s">
        <v>2187</v>
      </c>
      <c r="O360" t="s">
        <v>58</v>
      </c>
      <c r="P360" t="s">
        <v>58</v>
      </c>
      <c r="Q360" t="s">
        <v>403</v>
      </c>
      <c r="R360" t="s">
        <v>166</v>
      </c>
      <c r="S360" t="s">
        <v>2188</v>
      </c>
      <c r="T360" t="s">
        <v>2189</v>
      </c>
      <c r="U360" t="s">
        <v>2190</v>
      </c>
      <c r="V360" t="s">
        <v>1300</v>
      </c>
      <c r="W360" t="s">
        <v>668</v>
      </c>
      <c r="X360" t="s">
        <v>2191</v>
      </c>
      <c r="Y360" s="74">
        <v>42065</v>
      </c>
      <c r="Z360" t="s">
        <v>420</v>
      </c>
      <c r="AA360" t="s">
        <v>406</v>
      </c>
      <c r="AB360" t="s">
        <v>102</v>
      </c>
      <c r="AC360" s="74">
        <v>29941</v>
      </c>
      <c r="AF360" t="s">
        <v>72</v>
      </c>
      <c r="AG360" t="s">
        <v>73</v>
      </c>
      <c r="AH360" t="s">
        <v>74</v>
      </c>
      <c r="AI360" t="s">
        <v>75</v>
      </c>
      <c r="AJ360" t="s">
        <v>2192</v>
      </c>
      <c r="AK360" t="s">
        <v>104</v>
      </c>
      <c r="AN360" t="s">
        <v>2193</v>
      </c>
      <c r="AO360" t="s">
        <v>129</v>
      </c>
      <c r="AP360" t="s">
        <v>68</v>
      </c>
      <c r="AQ360" t="s">
        <v>75</v>
      </c>
      <c r="AR360" t="s">
        <v>105</v>
      </c>
    </row>
    <row r="361" spans="1:44" s="69" customFormat="1" hidden="1" x14ac:dyDescent="0.15">
      <c r="A361" s="69" t="s">
        <v>46</v>
      </c>
      <c r="B361" s="69" t="s">
        <v>47</v>
      </c>
      <c r="C361" s="69" t="s">
        <v>48</v>
      </c>
      <c r="D361" s="69" t="s">
        <v>47</v>
      </c>
      <c r="E361" s="69" t="s">
        <v>407</v>
      </c>
      <c r="F361" s="69" t="s">
        <v>443</v>
      </c>
      <c r="G361" s="69" t="s">
        <v>395</v>
      </c>
      <c r="H361" s="69" t="s">
        <v>428</v>
      </c>
      <c r="I361" s="69" t="s">
        <v>801</v>
      </c>
      <c r="J361" s="69" t="s">
        <v>526</v>
      </c>
      <c r="K361" s="69" t="s">
        <v>802</v>
      </c>
      <c r="L361" s="69" t="s">
        <v>782</v>
      </c>
      <c r="M361" s="69" t="s">
        <v>803</v>
      </c>
      <c r="N361" s="69" t="s">
        <v>2194</v>
      </c>
      <c r="O361" s="69" t="s">
        <v>58</v>
      </c>
      <c r="P361" s="69" t="s">
        <v>58</v>
      </c>
      <c r="Q361" s="69" t="s">
        <v>403</v>
      </c>
      <c r="R361" s="69" t="s">
        <v>234</v>
      </c>
      <c r="S361" s="69" t="s">
        <v>2195</v>
      </c>
      <c r="T361" s="69" t="s">
        <v>75</v>
      </c>
      <c r="U361" s="69" t="s">
        <v>75</v>
      </c>
      <c r="V361" s="69" t="s">
        <v>75</v>
      </c>
      <c r="W361" s="69" t="s">
        <v>75</v>
      </c>
      <c r="X361" s="69" t="s">
        <v>75</v>
      </c>
      <c r="Y361" s="69" t="s">
        <v>68</v>
      </c>
      <c r="Z361" s="69" t="s">
        <v>405</v>
      </c>
      <c r="AA361" s="69" t="s">
        <v>406</v>
      </c>
      <c r="AB361" s="69" t="s">
        <v>102</v>
      </c>
      <c r="AC361" s="69" t="s">
        <v>68</v>
      </c>
      <c r="AF361" s="69" t="s">
        <v>72</v>
      </c>
      <c r="AG361" s="69" t="s">
        <v>235</v>
      </c>
      <c r="AH361" s="69" t="s">
        <v>74</v>
      </c>
      <c r="AI361" s="69" t="s">
        <v>75</v>
      </c>
      <c r="AJ361" s="69" t="s">
        <v>2196</v>
      </c>
      <c r="AK361" s="69" t="s">
        <v>90</v>
      </c>
      <c r="AN361" s="69" t="s">
        <v>75</v>
      </c>
      <c r="AO361" s="69" t="s">
        <v>75</v>
      </c>
      <c r="AP361" s="69" t="s">
        <v>68</v>
      </c>
      <c r="AQ361" s="69" t="s">
        <v>75</v>
      </c>
      <c r="AR361" s="69" t="s">
        <v>105</v>
      </c>
    </row>
    <row r="362" spans="1:44" s="69" customFormat="1" hidden="1" x14ac:dyDescent="0.15">
      <c r="A362" s="69" t="s">
        <v>46</v>
      </c>
      <c r="B362" s="69" t="s">
        <v>47</v>
      </c>
      <c r="C362" s="69" t="s">
        <v>48</v>
      </c>
      <c r="D362" s="69" t="s">
        <v>47</v>
      </c>
      <c r="E362" s="69" t="s">
        <v>407</v>
      </c>
      <c r="F362" s="69" t="s">
        <v>443</v>
      </c>
      <c r="G362" s="69" t="s">
        <v>395</v>
      </c>
      <c r="H362" s="69" t="s">
        <v>428</v>
      </c>
      <c r="I362" s="69" t="s">
        <v>801</v>
      </c>
      <c r="J362" s="69" t="s">
        <v>526</v>
      </c>
      <c r="K362" s="69" t="s">
        <v>802</v>
      </c>
      <c r="L362" s="69" t="s">
        <v>782</v>
      </c>
      <c r="M362" s="69" t="s">
        <v>803</v>
      </c>
      <c r="N362" s="69" t="s">
        <v>2197</v>
      </c>
      <c r="O362" s="69" t="s">
        <v>58</v>
      </c>
      <c r="P362" s="69" t="s">
        <v>58</v>
      </c>
      <c r="Q362" s="69" t="s">
        <v>403</v>
      </c>
      <c r="R362" s="69" t="s">
        <v>234</v>
      </c>
      <c r="S362" s="69" t="s">
        <v>2198</v>
      </c>
      <c r="T362" s="69" t="s">
        <v>75</v>
      </c>
      <c r="U362" s="69" t="s">
        <v>75</v>
      </c>
      <c r="V362" s="69" t="s">
        <v>75</v>
      </c>
      <c r="W362" s="69" t="s">
        <v>75</v>
      </c>
      <c r="X362" s="69" t="s">
        <v>75</v>
      </c>
      <c r="Y362" s="69" t="s">
        <v>68</v>
      </c>
      <c r="Z362" s="69" t="s">
        <v>405</v>
      </c>
      <c r="AA362" s="69" t="s">
        <v>406</v>
      </c>
      <c r="AB362" s="69" t="s">
        <v>102</v>
      </c>
      <c r="AC362" s="69" t="s">
        <v>68</v>
      </c>
      <c r="AF362" s="69" t="s">
        <v>72</v>
      </c>
      <c r="AG362" s="69" t="s">
        <v>235</v>
      </c>
      <c r="AH362" s="69" t="s">
        <v>74</v>
      </c>
      <c r="AI362" s="69" t="s">
        <v>75</v>
      </c>
      <c r="AJ362" s="69" t="s">
        <v>2199</v>
      </c>
      <c r="AK362" s="69" t="s">
        <v>90</v>
      </c>
      <c r="AN362" s="69" t="s">
        <v>75</v>
      </c>
      <c r="AO362" s="69" t="s">
        <v>75</v>
      </c>
      <c r="AP362" s="69" t="s">
        <v>68</v>
      </c>
      <c r="AQ362" s="69" t="s">
        <v>75</v>
      </c>
      <c r="AR362" s="69" t="s">
        <v>105</v>
      </c>
    </row>
    <row r="363" spans="1:44" s="69" customFormat="1" x14ac:dyDescent="0.15">
      <c r="A363" s="69" t="s">
        <v>46</v>
      </c>
      <c r="B363" s="69" t="s">
        <v>47</v>
      </c>
      <c r="C363" s="69" t="s">
        <v>48</v>
      </c>
      <c r="D363" s="69" t="s">
        <v>47</v>
      </c>
      <c r="E363" s="69" t="s">
        <v>394</v>
      </c>
      <c r="F363" s="69" t="s">
        <v>443</v>
      </c>
      <c r="G363" s="69" t="s">
        <v>395</v>
      </c>
      <c r="H363" s="69" t="s">
        <v>836</v>
      </c>
      <c r="I363" s="69" t="s">
        <v>837</v>
      </c>
      <c r="J363" s="69" t="s">
        <v>533</v>
      </c>
      <c r="K363" s="69" t="s">
        <v>838</v>
      </c>
      <c r="L363" s="69" t="s">
        <v>782</v>
      </c>
      <c r="M363" s="69" t="s">
        <v>839</v>
      </c>
      <c r="N363" s="69" t="s">
        <v>2200</v>
      </c>
      <c r="O363" s="69" t="s">
        <v>58</v>
      </c>
      <c r="P363" s="69" t="s">
        <v>58</v>
      </c>
      <c r="Q363" s="69" t="s">
        <v>403</v>
      </c>
      <c r="R363" s="69" t="s">
        <v>234</v>
      </c>
      <c r="S363" s="69" t="s">
        <v>2201</v>
      </c>
      <c r="T363" s="69" t="s">
        <v>75</v>
      </c>
      <c r="U363" s="69" t="s">
        <v>75</v>
      </c>
      <c r="V363" s="69" t="s">
        <v>75</v>
      </c>
      <c r="W363" s="69" t="s">
        <v>75</v>
      </c>
      <c r="X363" s="69" t="s">
        <v>75</v>
      </c>
      <c r="Y363" s="69" t="s">
        <v>68</v>
      </c>
      <c r="Z363" s="69" t="s">
        <v>405</v>
      </c>
      <c r="AA363" s="69" t="s">
        <v>406</v>
      </c>
      <c r="AB363" s="69" t="s">
        <v>102</v>
      </c>
      <c r="AC363" s="69" t="s">
        <v>68</v>
      </c>
      <c r="AF363" s="69" t="s">
        <v>72</v>
      </c>
      <c r="AG363" s="69" t="s">
        <v>235</v>
      </c>
      <c r="AH363" s="69" t="s">
        <v>74</v>
      </c>
      <c r="AI363" s="69" t="s">
        <v>75</v>
      </c>
      <c r="AJ363" s="69" t="s">
        <v>2202</v>
      </c>
      <c r="AK363" s="69" t="s">
        <v>90</v>
      </c>
      <c r="AN363" s="69" t="s">
        <v>75</v>
      </c>
      <c r="AO363" s="69" t="s">
        <v>75</v>
      </c>
      <c r="AP363" s="69" t="s">
        <v>68</v>
      </c>
      <c r="AQ363" s="69" t="s">
        <v>75</v>
      </c>
      <c r="AR363" s="69" t="s">
        <v>105</v>
      </c>
    </row>
    <row r="364" spans="1:44" hidden="1" x14ac:dyDescent="0.15">
      <c r="A364" t="s">
        <v>46</v>
      </c>
      <c r="B364" t="s">
        <v>47</v>
      </c>
      <c r="C364" t="s">
        <v>48</v>
      </c>
      <c r="D364" t="s">
        <v>47</v>
      </c>
      <c r="E364" t="s">
        <v>47</v>
      </c>
      <c r="F364" t="s">
        <v>443</v>
      </c>
      <c r="G364" t="s">
        <v>395</v>
      </c>
      <c r="H364" t="s">
        <v>428</v>
      </c>
      <c r="I364" t="s">
        <v>926</v>
      </c>
      <c r="J364" t="s">
        <v>927</v>
      </c>
      <c r="K364" t="s">
        <v>928</v>
      </c>
      <c r="L364" t="s">
        <v>782</v>
      </c>
      <c r="M364" t="s">
        <v>929</v>
      </c>
      <c r="N364" t="s">
        <v>2203</v>
      </c>
      <c r="O364" t="s">
        <v>58</v>
      </c>
      <c r="P364" t="s">
        <v>58</v>
      </c>
      <c r="Q364" t="s">
        <v>403</v>
      </c>
      <c r="R364" t="s">
        <v>166</v>
      </c>
      <c r="S364" t="s">
        <v>2204</v>
      </c>
      <c r="T364" t="s">
        <v>950</v>
      </c>
      <c r="U364" t="s">
        <v>951</v>
      </c>
      <c r="V364" t="s">
        <v>952</v>
      </c>
      <c r="W364" t="s">
        <v>953</v>
      </c>
      <c r="X364" t="s">
        <v>954</v>
      </c>
      <c r="Y364" s="74">
        <v>43833</v>
      </c>
      <c r="Z364" t="s">
        <v>127</v>
      </c>
      <c r="AA364" t="s">
        <v>406</v>
      </c>
      <c r="AB364" t="s">
        <v>790</v>
      </c>
      <c r="AC364" s="74">
        <v>22782</v>
      </c>
      <c r="AD364" s="74">
        <v>44197</v>
      </c>
      <c r="AE364" s="74">
        <v>44561</v>
      </c>
      <c r="AF364" t="s">
        <v>72</v>
      </c>
      <c r="AG364" t="s">
        <v>73</v>
      </c>
      <c r="AH364" t="s">
        <v>74</v>
      </c>
      <c r="AI364" t="s">
        <v>75</v>
      </c>
      <c r="AJ364" t="s">
        <v>2205</v>
      </c>
      <c r="AK364" t="s">
        <v>90</v>
      </c>
      <c r="AN364" t="s">
        <v>53</v>
      </c>
      <c r="AO364" t="s">
        <v>53</v>
      </c>
      <c r="AP364" t="s">
        <v>68</v>
      </c>
      <c r="AQ364" t="s">
        <v>75</v>
      </c>
      <c r="AR364" t="s">
        <v>177</v>
      </c>
    </row>
    <row r="365" spans="1:44" hidden="1" x14ac:dyDescent="0.15">
      <c r="A365" t="s">
        <v>46</v>
      </c>
      <c r="B365" t="s">
        <v>47</v>
      </c>
      <c r="C365" t="s">
        <v>48</v>
      </c>
      <c r="D365" t="s">
        <v>47</v>
      </c>
      <c r="E365" t="s">
        <v>47</v>
      </c>
      <c r="F365" t="s">
        <v>443</v>
      </c>
      <c r="G365" t="s">
        <v>395</v>
      </c>
      <c r="H365" t="s">
        <v>428</v>
      </c>
      <c r="I365" t="s">
        <v>926</v>
      </c>
      <c r="J365" t="s">
        <v>927</v>
      </c>
      <c r="K365" t="s">
        <v>928</v>
      </c>
      <c r="L365" t="s">
        <v>782</v>
      </c>
      <c r="M365" t="s">
        <v>929</v>
      </c>
      <c r="N365" t="s">
        <v>2206</v>
      </c>
      <c r="O365" t="s">
        <v>58</v>
      </c>
      <c r="P365" t="s">
        <v>424</v>
      </c>
      <c r="Q365" t="s">
        <v>424</v>
      </c>
      <c r="R365" t="s">
        <v>234</v>
      </c>
      <c r="S365" t="s">
        <v>2207</v>
      </c>
      <c r="T365" t="s">
        <v>75</v>
      </c>
      <c r="U365" t="s">
        <v>75</v>
      </c>
      <c r="V365" t="s">
        <v>75</v>
      </c>
      <c r="W365" t="s">
        <v>75</v>
      </c>
      <c r="X365" t="s">
        <v>75</v>
      </c>
      <c r="Y365" t="s">
        <v>68</v>
      </c>
      <c r="Z365" t="s">
        <v>426</v>
      </c>
      <c r="AA365" t="s">
        <v>406</v>
      </c>
      <c r="AB365" t="s">
        <v>102</v>
      </c>
      <c r="AC365" t="s">
        <v>68</v>
      </c>
      <c r="AF365" t="s">
        <v>72</v>
      </c>
      <c r="AG365" t="s">
        <v>235</v>
      </c>
      <c r="AH365" t="s">
        <v>74</v>
      </c>
      <c r="AI365" t="s">
        <v>75</v>
      </c>
      <c r="AJ365" t="s">
        <v>75</v>
      </c>
      <c r="AK365" t="s">
        <v>90</v>
      </c>
      <c r="AN365" t="s">
        <v>75</v>
      </c>
      <c r="AO365" t="s">
        <v>75</v>
      </c>
      <c r="AP365" t="s">
        <v>68</v>
      </c>
      <c r="AQ365" t="s">
        <v>75</v>
      </c>
      <c r="AR365" t="s">
        <v>105</v>
      </c>
    </row>
    <row r="366" spans="1:44" hidden="1" x14ac:dyDescent="0.15">
      <c r="A366" t="s">
        <v>46</v>
      </c>
      <c r="B366" t="s">
        <v>47</v>
      </c>
      <c r="C366" t="s">
        <v>48</v>
      </c>
      <c r="D366" t="s">
        <v>47</v>
      </c>
      <c r="E366" t="s">
        <v>47</v>
      </c>
      <c r="F366" t="s">
        <v>443</v>
      </c>
      <c r="G366" t="s">
        <v>395</v>
      </c>
      <c r="H366" t="s">
        <v>428</v>
      </c>
      <c r="I366" t="s">
        <v>926</v>
      </c>
      <c r="J366" t="s">
        <v>927</v>
      </c>
      <c r="K366" t="s">
        <v>928</v>
      </c>
      <c r="L366" t="s">
        <v>782</v>
      </c>
      <c r="M366" t="s">
        <v>929</v>
      </c>
      <c r="N366" t="s">
        <v>2208</v>
      </c>
      <c r="O366" t="s">
        <v>163</v>
      </c>
      <c r="P366" t="s">
        <v>375</v>
      </c>
      <c r="Q366" t="s">
        <v>1943</v>
      </c>
      <c r="R366" t="s">
        <v>234</v>
      </c>
      <c r="S366" t="s">
        <v>2209</v>
      </c>
      <c r="T366" t="s">
        <v>75</v>
      </c>
      <c r="U366" t="s">
        <v>75</v>
      </c>
      <c r="V366" t="s">
        <v>75</v>
      </c>
      <c r="W366" t="s">
        <v>75</v>
      </c>
      <c r="X366" t="s">
        <v>75</v>
      </c>
      <c r="Y366" t="s">
        <v>68</v>
      </c>
      <c r="Z366" t="s">
        <v>381</v>
      </c>
      <c r="AA366" t="s">
        <v>70</v>
      </c>
      <c r="AB366" t="s">
        <v>102</v>
      </c>
      <c r="AC366" t="s">
        <v>68</v>
      </c>
      <c r="AF366" t="s">
        <v>72</v>
      </c>
      <c r="AG366" t="s">
        <v>235</v>
      </c>
      <c r="AH366" t="s">
        <v>74</v>
      </c>
      <c r="AI366" t="s">
        <v>75</v>
      </c>
      <c r="AJ366" t="s">
        <v>75</v>
      </c>
      <c r="AK366" t="s">
        <v>90</v>
      </c>
      <c r="AN366" t="s">
        <v>75</v>
      </c>
      <c r="AO366" t="s">
        <v>75</v>
      </c>
      <c r="AP366" t="s">
        <v>68</v>
      </c>
      <c r="AQ366" t="s">
        <v>75</v>
      </c>
      <c r="AR366" t="s">
        <v>105</v>
      </c>
    </row>
    <row r="367" spans="1:44" hidden="1" x14ac:dyDescent="0.15">
      <c r="A367" t="s">
        <v>46</v>
      </c>
      <c r="B367" t="s">
        <v>47</v>
      </c>
      <c r="C367" t="s">
        <v>48</v>
      </c>
      <c r="D367" t="s">
        <v>47</v>
      </c>
      <c r="E367" t="s">
        <v>47</v>
      </c>
      <c r="F367" t="s">
        <v>443</v>
      </c>
      <c r="G367" t="s">
        <v>395</v>
      </c>
      <c r="H367" t="s">
        <v>428</v>
      </c>
      <c r="I367" t="s">
        <v>926</v>
      </c>
      <c r="J367" t="s">
        <v>927</v>
      </c>
      <c r="K367" t="s">
        <v>928</v>
      </c>
      <c r="L367" t="s">
        <v>782</v>
      </c>
      <c r="M367" t="s">
        <v>929</v>
      </c>
      <c r="N367" t="s">
        <v>2210</v>
      </c>
      <c r="O367" t="s">
        <v>163</v>
      </c>
      <c r="P367" t="s">
        <v>375</v>
      </c>
      <c r="Q367" t="s">
        <v>376</v>
      </c>
      <c r="R367" t="s">
        <v>166</v>
      </c>
      <c r="S367" t="s">
        <v>2211</v>
      </c>
      <c r="T367" t="s">
        <v>2212</v>
      </c>
      <c r="U367" t="s">
        <v>2213</v>
      </c>
      <c r="V367" t="s">
        <v>1524</v>
      </c>
      <c r="W367" t="s">
        <v>2214</v>
      </c>
      <c r="X367" t="s">
        <v>2215</v>
      </c>
      <c r="Y367" s="74">
        <v>43742</v>
      </c>
      <c r="Z367" t="s">
        <v>381</v>
      </c>
      <c r="AA367" t="s">
        <v>70</v>
      </c>
      <c r="AB367" t="s">
        <v>102</v>
      </c>
      <c r="AC367" s="74">
        <v>33732</v>
      </c>
      <c r="AF367" t="s">
        <v>72</v>
      </c>
      <c r="AG367" t="s">
        <v>174</v>
      </c>
      <c r="AH367" t="s">
        <v>74</v>
      </c>
      <c r="AI367" t="s">
        <v>75</v>
      </c>
      <c r="AJ367" t="s">
        <v>75</v>
      </c>
      <c r="AK367" t="s">
        <v>382</v>
      </c>
      <c r="AN367" t="s">
        <v>2216</v>
      </c>
      <c r="AO367" t="s">
        <v>2217</v>
      </c>
      <c r="AP367" t="s">
        <v>68</v>
      </c>
      <c r="AQ367" t="s">
        <v>75</v>
      </c>
      <c r="AR367" t="s">
        <v>105</v>
      </c>
    </row>
    <row r="368" spans="1:44" hidden="1" x14ac:dyDescent="0.15">
      <c r="A368" t="s">
        <v>46</v>
      </c>
      <c r="B368" t="s">
        <v>47</v>
      </c>
      <c r="C368" t="s">
        <v>48</v>
      </c>
      <c r="D368" t="s">
        <v>47</v>
      </c>
      <c r="E368" t="s">
        <v>47</v>
      </c>
      <c r="F368" t="s">
        <v>443</v>
      </c>
      <c r="G368" t="s">
        <v>395</v>
      </c>
      <c r="H368" t="s">
        <v>428</v>
      </c>
      <c r="I368" t="s">
        <v>926</v>
      </c>
      <c r="J368" t="s">
        <v>927</v>
      </c>
      <c r="K368" t="s">
        <v>928</v>
      </c>
      <c r="L368" t="s">
        <v>782</v>
      </c>
      <c r="M368" t="s">
        <v>929</v>
      </c>
      <c r="N368" t="s">
        <v>2218</v>
      </c>
      <c r="O368" t="s">
        <v>163</v>
      </c>
      <c r="P368" t="s">
        <v>375</v>
      </c>
      <c r="Q368" t="s">
        <v>376</v>
      </c>
      <c r="R368" t="s">
        <v>166</v>
      </c>
      <c r="S368" t="s">
        <v>53</v>
      </c>
      <c r="T368" t="s">
        <v>2219</v>
      </c>
      <c r="U368" t="s">
        <v>2220</v>
      </c>
      <c r="V368" t="s">
        <v>545</v>
      </c>
      <c r="W368" t="s">
        <v>183</v>
      </c>
      <c r="X368" t="s">
        <v>2221</v>
      </c>
      <c r="Y368" s="74">
        <v>32609</v>
      </c>
      <c r="Z368" t="s">
        <v>679</v>
      </c>
      <c r="AA368" t="s">
        <v>70</v>
      </c>
      <c r="AB368" t="s">
        <v>102</v>
      </c>
      <c r="AC368" s="74">
        <v>19909</v>
      </c>
      <c r="AF368" t="s">
        <v>72</v>
      </c>
      <c r="AG368" t="s">
        <v>174</v>
      </c>
      <c r="AH368" t="s">
        <v>74</v>
      </c>
      <c r="AI368" t="s">
        <v>75</v>
      </c>
      <c r="AJ368" t="s">
        <v>75</v>
      </c>
      <c r="AK368" t="s">
        <v>90</v>
      </c>
      <c r="AN368" t="s">
        <v>53</v>
      </c>
      <c r="AO368" t="s">
        <v>53</v>
      </c>
      <c r="AP368" t="s">
        <v>68</v>
      </c>
      <c r="AQ368" t="s">
        <v>75</v>
      </c>
      <c r="AR368" t="s">
        <v>105</v>
      </c>
    </row>
    <row r="369" spans="1:44" hidden="1" x14ac:dyDescent="0.15">
      <c r="A369" t="s">
        <v>46</v>
      </c>
      <c r="B369" t="s">
        <v>47</v>
      </c>
      <c r="C369" t="s">
        <v>48</v>
      </c>
      <c r="D369" t="s">
        <v>47</v>
      </c>
      <c r="E369" t="s">
        <v>47</v>
      </c>
      <c r="F369" t="s">
        <v>443</v>
      </c>
      <c r="G369" t="s">
        <v>395</v>
      </c>
      <c r="H369" t="s">
        <v>428</v>
      </c>
      <c r="I369" t="s">
        <v>926</v>
      </c>
      <c r="J369" t="s">
        <v>927</v>
      </c>
      <c r="K369" t="s">
        <v>928</v>
      </c>
      <c r="L369" t="s">
        <v>782</v>
      </c>
      <c r="M369" t="s">
        <v>929</v>
      </c>
      <c r="N369" t="s">
        <v>2222</v>
      </c>
      <c r="O369" t="s">
        <v>163</v>
      </c>
      <c r="P369" t="s">
        <v>375</v>
      </c>
      <c r="Q369" t="s">
        <v>376</v>
      </c>
      <c r="R369" t="s">
        <v>166</v>
      </c>
      <c r="S369" t="s">
        <v>2223</v>
      </c>
      <c r="T369" t="s">
        <v>2224</v>
      </c>
      <c r="U369" t="s">
        <v>2225</v>
      </c>
      <c r="V369" t="s">
        <v>250</v>
      </c>
      <c r="W369" t="s">
        <v>2226</v>
      </c>
      <c r="X369" t="s">
        <v>2163</v>
      </c>
      <c r="Y369" s="74">
        <v>43742</v>
      </c>
      <c r="Z369" t="s">
        <v>381</v>
      </c>
      <c r="AA369" t="s">
        <v>70</v>
      </c>
      <c r="AB369" t="s">
        <v>102</v>
      </c>
      <c r="AC369" s="74">
        <v>31944</v>
      </c>
      <c r="AF369" t="s">
        <v>72</v>
      </c>
      <c r="AG369" t="s">
        <v>174</v>
      </c>
      <c r="AH369" t="s">
        <v>74</v>
      </c>
      <c r="AI369" t="s">
        <v>75</v>
      </c>
      <c r="AJ369" t="s">
        <v>75</v>
      </c>
      <c r="AK369" t="s">
        <v>76</v>
      </c>
      <c r="AN369" t="s">
        <v>2227</v>
      </c>
      <c r="AO369" t="s">
        <v>2228</v>
      </c>
      <c r="AP369" t="s">
        <v>68</v>
      </c>
      <c r="AQ369" t="s">
        <v>75</v>
      </c>
      <c r="AR369" t="s">
        <v>105</v>
      </c>
    </row>
    <row r="370" spans="1:44" hidden="1" x14ac:dyDescent="0.15">
      <c r="A370" t="s">
        <v>46</v>
      </c>
      <c r="B370" t="s">
        <v>47</v>
      </c>
      <c r="C370" t="s">
        <v>48</v>
      </c>
      <c r="D370" t="s">
        <v>47</v>
      </c>
      <c r="E370" t="s">
        <v>450</v>
      </c>
      <c r="F370" t="s">
        <v>443</v>
      </c>
      <c r="G370" t="s">
        <v>395</v>
      </c>
      <c r="H370" t="s">
        <v>779</v>
      </c>
      <c r="I370" t="s">
        <v>2229</v>
      </c>
      <c r="J370" t="s">
        <v>2230</v>
      </c>
      <c r="K370" t="s">
        <v>2231</v>
      </c>
      <c r="L370" t="s">
        <v>782</v>
      </c>
      <c r="M370" t="s">
        <v>2232</v>
      </c>
      <c r="N370" t="s">
        <v>2233</v>
      </c>
      <c r="O370" t="s">
        <v>58</v>
      </c>
      <c r="P370" t="s">
        <v>59</v>
      </c>
      <c r="Q370" t="s">
        <v>628</v>
      </c>
      <c r="R370" t="s">
        <v>61</v>
      </c>
      <c r="S370" t="s">
        <v>107</v>
      </c>
      <c r="T370" t="s">
        <v>2234</v>
      </c>
      <c r="U370" t="s">
        <v>2235</v>
      </c>
      <c r="V370" t="s">
        <v>2236</v>
      </c>
      <c r="W370" t="s">
        <v>1246</v>
      </c>
      <c r="X370" t="s">
        <v>2237</v>
      </c>
      <c r="Y370" s="74">
        <v>34935</v>
      </c>
      <c r="Z370" t="s">
        <v>88</v>
      </c>
      <c r="AA370" t="s">
        <v>70</v>
      </c>
      <c r="AB370" t="s">
        <v>2238</v>
      </c>
      <c r="AC370" s="74">
        <v>20867</v>
      </c>
      <c r="AD370" s="74">
        <v>42779</v>
      </c>
      <c r="AE370" s="74">
        <v>44239</v>
      </c>
      <c r="AF370" t="s">
        <v>72</v>
      </c>
      <c r="AG370" t="s">
        <v>73</v>
      </c>
      <c r="AH370" t="s">
        <v>74</v>
      </c>
      <c r="AI370" t="s">
        <v>75</v>
      </c>
      <c r="AJ370" t="s">
        <v>2239</v>
      </c>
      <c r="AK370" t="s">
        <v>90</v>
      </c>
      <c r="AN370" t="s">
        <v>53</v>
      </c>
      <c r="AO370" t="s">
        <v>53</v>
      </c>
      <c r="AP370" t="s">
        <v>68</v>
      </c>
      <c r="AQ370" t="s">
        <v>75</v>
      </c>
      <c r="AR370" t="s">
        <v>105</v>
      </c>
    </row>
    <row r="371" spans="1:44" hidden="1" x14ac:dyDescent="0.15">
      <c r="A371" t="s">
        <v>46</v>
      </c>
      <c r="B371" t="s">
        <v>47</v>
      </c>
      <c r="C371" t="s">
        <v>48</v>
      </c>
      <c r="D371" t="s">
        <v>47</v>
      </c>
      <c r="E371" t="s">
        <v>450</v>
      </c>
      <c r="F371" t="s">
        <v>443</v>
      </c>
      <c r="G371" t="s">
        <v>395</v>
      </c>
      <c r="H371" t="s">
        <v>779</v>
      </c>
      <c r="I371" t="s">
        <v>2229</v>
      </c>
      <c r="J371" t="s">
        <v>2230</v>
      </c>
      <c r="K371" t="s">
        <v>2231</v>
      </c>
      <c r="L371" t="s">
        <v>782</v>
      </c>
      <c r="M371" t="s">
        <v>2232</v>
      </c>
      <c r="N371" t="s">
        <v>2240</v>
      </c>
      <c r="O371" t="s">
        <v>58</v>
      </c>
      <c r="P371" t="s">
        <v>58</v>
      </c>
      <c r="Q371" t="s">
        <v>403</v>
      </c>
      <c r="R371" t="s">
        <v>166</v>
      </c>
      <c r="S371" t="s">
        <v>2241</v>
      </c>
      <c r="T371" t="s">
        <v>2242</v>
      </c>
      <c r="U371" t="s">
        <v>2243</v>
      </c>
      <c r="V371" t="s">
        <v>919</v>
      </c>
      <c r="W371" t="s">
        <v>894</v>
      </c>
      <c r="X371" t="s">
        <v>2244</v>
      </c>
      <c r="Y371" s="74">
        <v>31385</v>
      </c>
      <c r="Z371" t="s">
        <v>405</v>
      </c>
      <c r="AA371" t="s">
        <v>406</v>
      </c>
      <c r="AB371" t="s">
        <v>102</v>
      </c>
      <c r="AC371" s="74">
        <v>31385</v>
      </c>
      <c r="AF371" t="s">
        <v>72</v>
      </c>
      <c r="AG371" t="s">
        <v>73</v>
      </c>
      <c r="AH371" t="s">
        <v>74</v>
      </c>
      <c r="AI371" t="s">
        <v>75</v>
      </c>
      <c r="AJ371" t="s">
        <v>2245</v>
      </c>
      <c r="AK371" t="s">
        <v>104</v>
      </c>
      <c r="AN371" t="s">
        <v>2246</v>
      </c>
      <c r="AO371" t="s">
        <v>1652</v>
      </c>
      <c r="AP371" t="s">
        <v>68</v>
      </c>
      <c r="AQ371" t="s">
        <v>75</v>
      </c>
      <c r="AR371" t="s">
        <v>105</v>
      </c>
    </row>
    <row r="372" spans="1:44" hidden="1" x14ac:dyDescent="0.15">
      <c r="A372" t="s">
        <v>46</v>
      </c>
      <c r="B372" t="s">
        <v>47</v>
      </c>
      <c r="C372" t="s">
        <v>48</v>
      </c>
      <c r="D372" t="s">
        <v>47</v>
      </c>
      <c r="E372" t="s">
        <v>450</v>
      </c>
      <c r="F372" t="s">
        <v>443</v>
      </c>
      <c r="G372" t="s">
        <v>395</v>
      </c>
      <c r="H372" t="s">
        <v>779</v>
      </c>
      <c r="I372" t="s">
        <v>2229</v>
      </c>
      <c r="J372" t="s">
        <v>2230</v>
      </c>
      <c r="K372" t="s">
        <v>2231</v>
      </c>
      <c r="L372" t="s">
        <v>782</v>
      </c>
      <c r="M372" t="s">
        <v>2232</v>
      </c>
      <c r="N372" t="s">
        <v>2247</v>
      </c>
      <c r="O372" t="s">
        <v>58</v>
      </c>
      <c r="P372" t="s">
        <v>58</v>
      </c>
      <c r="Q372" t="s">
        <v>403</v>
      </c>
      <c r="R372" t="s">
        <v>166</v>
      </c>
      <c r="S372" t="s">
        <v>2248</v>
      </c>
      <c r="T372" t="s">
        <v>2249</v>
      </c>
      <c r="U372" t="s">
        <v>2250</v>
      </c>
      <c r="V372" t="s">
        <v>2251</v>
      </c>
      <c r="W372" t="s">
        <v>217</v>
      </c>
      <c r="X372" t="s">
        <v>2252</v>
      </c>
      <c r="Y372" s="74">
        <v>38047</v>
      </c>
      <c r="Z372" t="s">
        <v>405</v>
      </c>
      <c r="AA372" t="s">
        <v>406</v>
      </c>
      <c r="AB372" t="s">
        <v>102</v>
      </c>
      <c r="AC372" s="74">
        <v>21428</v>
      </c>
      <c r="AF372" t="s">
        <v>72</v>
      </c>
      <c r="AG372" t="s">
        <v>73</v>
      </c>
      <c r="AH372" t="s">
        <v>74</v>
      </c>
      <c r="AI372" t="s">
        <v>75</v>
      </c>
      <c r="AJ372" t="s">
        <v>2253</v>
      </c>
      <c r="AK372" t="s">
        <v>104</v>
      </c>
      <c r="AN372" t="s">
        <v>2254</v>
      </c>
      <c r="AO372" t="s">
        <v>129</v>
      </c>
      <c r="AP372" t="s">
        <v>68</v>
      </c>
      <c r="AQ372" t="s">
        <v>75</v>
      </c>
      <c r="AR372" t="s">
        <v>105</v>
      </c>
    </row>
    <row r="373" spans="1:44" hidden="1" x14ac:dyDescent="0.15">
      <c r="A373" t="s">
        <v>46</v>
      </c>
      <c r="B373" t="s">
        <v>47</v>
      </c>
      <c r="C373" t="s">
        <v>48</v>
      </c>
      <c r="D373" t="s">
        <v>47</v>
      </c>
      <c r="E373" t="s">
        <v>450</v>
      </c>
      <c r="F373" t="s">
        <v>443</v>
      </c>
      <c r="G373" t="s">
        <v>395</v>
      </c>
      <c r="H373" t="s">
        <v>779</v>
      </c>
      <c r="I373" t="s">
        <v>2229</v>
      </c>
      <c r="J373" t="s">
        <v>2230</v>
      </c>
      <c r="K373" t="s">
        <v>2231</v>
      </c>
      <c r="L373" t="s">
        <v>782</v>
      </c>
      <c r="M373" t="s">
        <v>2232</v>
      </c>
      <c r="N373" t="s">
        <v>2255</v>
      </c>
      <c r="O373" t="s">
        <v>58</v>
      </c>
      <c r="P373" t="s">
        <v>58</v>
      </c>
      <c r="Q373" t="s">
        <v>403</v>
      </c>
      <c r="R373" t="s">
        <v>166</v>
      </c>
      <c r="S373" t="s">
        <v>2256</v>
      </c>
      <c r="T373" t="s">
        <v>2257</v>
      </c>
      <c r="U373" t="s">
        <v>2258</v>
      </c>
      <c r="V373" t="s">
        <v>658</v>
      </c>
      <c r="W373" t="s">
        <v>1737</v>
      </c>
      <c r="X373" t="s">
        <v>2259</v>
      </c>
      <c r="Y373" s="74">
        <v>37347</v>
      </c>
      <c r="Z373" t="s">
        <v>88</v>
      </c>
      <c r="AA373" t="s">
        <v>406</v>
      </c>
      <c r="AB373" t="s">
        <v>102</v>
      </c>
      <c r="AC373" s="74">
        <v>23691</v>
      </c>
      <c r="AF373" t="s">
        <v>72</v>
      </c>
      <c r="AG373" t="s">
        <v>73</v>
      </c>
      <c r="AH373" t="s">
        <v>74</v>
      </c>
      <c r="AI373" t="s">
        <v>75</v>
      </c>
      <c r="AJ373" t="s">
        <v>2260</v>
      </c>
      <c r="AK373" t="s">
        <v>90</v>
      </c>
      <c r="AN373" t="s">
        <v>53</v>
      </c>
      <c r="AO373" t="s">
        <v>129</v>
      </c>
      <c r="AP373" t="s">
        <v>68</v>
      </c>
      <c r="AQ373" t="s">
        <v>75</v>
      </c>
      <c r="AR373" t="s">
        <v>105</v>
      </c>
    </row>
    <row r="374" spans="1:44" hidden="1" x14ac:dyDescent="0.15">
      <c r="A374" t="s">
        <v>46</v>
      </c>
      <c r="B374" t="s">
        <v>47</v>
      </c>
      <c r="C374" t="s">
        <v>48</v>
      </c>
      <c r="D374" t="s">
        <v>47</v>
      </c>
      <c r="E374" t="s">
        <v>450</v>
      </c>
      <c r="F374" t="s">
        <v>443</v>
      </c>
      <c r="G374" t="s">
        <v>395</v>
      </c>
      <c r="H374" t="s">
        <v>779</v>
      </c>
      <c r="I374" t="s">
        <v>2229</v>
      </c>
      <c r="J374" t="s">
        <v>2230</v>
      </c>
      <c r="K374" t="s">
        <v>2231</v>
      </c>
      <c r="L374" t="s">
        <v>782</v>
      </c>
      <c r="M374" t="s">
        <v>2232</v>
      </c>
      <c r="N374" t="s">
        <v>2261</v>
      </c>
      <c r="O374" t="s">
        <v>58</v>
      </c>
      <c r="P374" t="s">
        <v>58</v>
      </c>
      <c r="Q374" t="s">
        <v>403</v>
      </c>
      <c r="R374" t="s">
        <v>166</v>
      </c>
      <c r="S374" t="s">
        <v>2262</v>
      </c>
      <c r="T374" t="s">
        <v>2263</v>
      </c>
      <c r="U374" t="s">
        <v>2264</v>
      </c>
      <c r="V374" t="s">
        <v>2265</v>
      </c>
      <c r="W374" t="s">
        <v>2266</v>
      </c>
      <c r="X374" t="s">
        <v>2267</v>
      </c>
      <c r="Y374" s="74">
        <v>27431</v>
      </c>
      <c r="Z374" t="s">
        <v>405</v>
      </c>
      <c r="AA374" t="s">
        <v>406</v>
      </c>
      <c r="AB374" t="s">
        <v>102</v>
      </c>
      <c r="AC374" s="74">
        <v>27431</v>
      </c>
      <c r="AF374" t="s">
        <v>72</v>
      </c>
      <c r="AG374" t="s">
        <v>73</v>
      </c>
      <c r="AH374" t="s">
        <v>74</v>
      </c>
      <c r="AI374" t="s">
        <v>75</v>
      </c>
      <c r="AJ374" t="s">
        <v>2268</v>
      </c>
      <c r="AK374" t="s">
        <v>104</v>
      </c>
      <c r="AN374" t="s">
        <v>2269</v>
      </c>
      <c r="AO374" t="s">
        <v>129</v>
      </c>
      <c r="AP374" t="s">
        <v>68</v>
      </c>
      <c r="AQ374" t="s">
        <v>75</v>
      </c>
      <c r="AR374" t="s">
        <v>105</v>
      </c>
    </row>
    <row r="375" spans="1:44" hidden="1" x14ac:dyDescent="0.15">
      <c r="A375" t="s">
        <v>46</v>
      </c>
      <c r="B375" t="s">
        <v>47</v>
      </c>
      <c r="C375" t="s">
        <v>48</v>
      </c>
      <c r="D375" t="s">
        <v>47</v>
      </c>
      <c r="E375" t="s">
        <v>450</v>
      </c>
      <c r="F375" t="s">
        <v>443</v>
      </c>
      <c r="G375" t="s">
        <v>395</v>
      </c>
      <c r="H375" t="s">
        <v>779</v>
      </c>
      <c r="I375" t="s">
        <v>2229</v>
      </c>
      <c r="J375" t="s">
        <v>2230</v>
      </c>
      <c r="K375" t="s">
        <v>2231</v>
      </c>
      <c r="L375" t="s">
        <v>782</v>
      </c>
      <c r="M375" t="s">
        <v>2232</v>
      </c>
      <c r="N375" t="s">
        <v>2270</v>
      </c>
      <c r="O375" t="s">
        <v>58</v>
      </c>
      <c r="P375" t="s">
        <v>58</v>
      </c>
      <c r="Q375" t="s">
        <v>403</v>
      </c>
      <c r="R375" t="s">
        <v>166</v>
      </c>
      <c r="S375" t="s">
        <v>2271</v>
      </c>
      <c r="T375" t="s">
        <v>2272</v>
      </c>
      <c r="U375" t="s">
        <v>2273</v>
      </c>
      <c r="V375" t="s">
        <v>2274</v>
      </c>
      <c r="W375" t="s">
        <v>2275</v>
      </c>
      <c r="X375" t="s">
        <v>2276</v>
      </c>
      <c r="Y375" s="74">
        <v>40695</v>
      </c>
      <c r="Z375" t="s">
        <v>420</v>
      </c>
      <c r="AA375" t="s">
        <v>406</v>
      </c>
      <c r="AB375" t="s">
        <v>102</v>
      </c>
      <c r="AC375" s="74">
        <v>30037</v>
      </c>
      <c r="AF375" t="s">
        <v>72</v>
      </c>
      <c r="AG375" t="s">
        <v>73</v>
      </c>
      <c r="AH375" t="s">
        <v>74</v>
      </c>
      <c r="AI375" t="s">
        <v>75</v>
      </c>
      <c r="AJ375" t="s">
        <v>2277</v>
      </c>
      <c r="AK375" t="s">
        <v>104</v>
      </c>
      <c r="AN375" t="s">
        <v>2278</v>
      </c>
      <c r="AO375" t="s">
        <v>129</v>
      </c>
      <c r="AP375" t="s">
        <v>68</v>
      </c>
      <c r="AQ375" t="s">
        <v>75</v>
      </c>
      <c r="AR375" t="s">
        <v>105</v>
      </c>
    </row>
    <row r="376" spans="1:44" s="69" customFormat="1" x14ac:dyDescent="0.15">
      <c r="A376" s="70" t="s">
        <v>46</v>
      </c>
      <c r="B376" s="70" t="s">
        <v>47</v>
      </c>
      <c r="C376" s="70" t="s">
        <v>48</v>
      </c>
      <c r="D376" s="70" t="s">
        <v>47</v>
      </c>
      <c r="E376" s="70" t="s">
        <v>394</v>
      </c>
      <c r="F376" s="70" t="s">
        <v>443</v>
      </c>
      <c r="G376" s="70" t="s">
        <v>395</v>
      </c>
      <c r="H376" s="70" t="s">
        <v>836</v>
      </c>
      <c r="I376" s="70" t="s">
        <v>837</v>
      </c>
      <c r="J376" s="70" t="s">
        <v>533</v>
      </c>
      <c r="K376" s="70" t="s">
        <v>838</v>
      </c>
      <c r="L376" s="70" t="s">
        <v>782</v>
      </c>
      <c r="M376" s="70" t="s">
        <v>839</v>
      </c>
      <c r="N376" s="70" t="s">
        <v>2279</v>
      </c>
      <c r="O376" s="70" t="s">
        <v>58</v>
      </c>
      <c r="P376" s="70" t="s">
        <v>58</v>
      </c>
      <c r="Q376" s="70" t="s">
        <v>403</v>
      </c>
      <c r="R376" s="70" t="s">
        <v>234</v>
      </c>
      <c r="S376" s="70" t="s">
        <v>2280</v>
      </c>
      <c r="T376" s="70" t="s">
        <v>75</v>
      </c>
      <c r="U376" s="70" t="s">
        <v>75</v>
      </c>
      <c r="V376" s="70" t="s">
        <v>75</v>
      </c>
      <c r="W376" s="70" t="s">
        <v>75</v>
      </c>
      <c r="X376" s="70" t="s">
        <v>75</v>
      </c>
      <c r="Y376" s="70" t="s">
        <v>68</v>
      </c>
      <c r="Z376" s="70" t="s">
        <v>405</v>
      </c>
      <c r="AA376" s="70" t="s">
        <v>406</v>
      </c>
      <c r="AB376" s="70" t="s">
        <v>102</v>
      </c>
      <c r="AC376" s="70" t="s">
        <v>68</v>
      </c>
      <c r="AD376" s="70"/>
      <c r="AE376" s="70"/>
      <c r="AF376" s="70" t="s">
        <v>72</v>
      </c>
      <c r="AG376" s="70" t="s">
        <v>235</v>
      </c>
      <c r="AH376" s="70" t="s">
        <v>74</v>
      </c>
      <c r="AI376" s="70" t="s">
        <v>75</v>
      </c>
      <c r="AJ376" s="70" t="s">
        <v>2281</v>
      </c>
      <c r="AK376" s="70" t="s">
        <v>90</v>
      </c>
      <c r="AL376" s="70"/>
      <c r="AM376" s="70"/>
      <c r="AN376" s="70" t="s">
        <v>75</v>
      </c>
      <c r="AO376" s="70" t="s">
        <v>75</v>
      </c>
      <c r="AP376" s="70" t="s">
        <v>68</v>
      </c>
      <c r="AQ376" s="70" t="s">
        <v>75</v>
      </c>
      <c r="AR376" s="70" t="s">
        <v>105</v>
      </c>
    </row>
    <row r="377" spans="1:44" hidden="1" x14ac:dyDescent="0.15">
      <c r="A377" t="s">
        <v>46</v>
      </c>
      <c r="B377" t="s">
        <v>47</v>
      </c>
      <c r="C377" t="s">
        <v>48</v>
      </c>
      <c r="D377" t="s">
        <v>47</v>
      </c>
      <c r="E377" t="s">
        <v>450</v>
      </c>
      <c r="F377" t="s">
        <v>443</v>
      </c>
      <c r="G377" t="s">
        <v>395</v>
      </c>
      <c r="H377" t="s">
        <v>779</v>
      </c>
      <c r="I377" t="s">
        <v>2229</v>
      </c>
      <c r="J377" t="s">
        <v>2230</v>
      </c>
      <c r="K377" t="s">
        <v>2231</v>
      </c>
      <c r="L377" t="s">
        <v>782</v>
      </c>
      <c r="M377" t="s">
        <v>2232</v>
      </c>
      <c r="N377" t="s">
        <v>2282</v>
      </c>
      <c r="O377" t="s">
        <v>58</v>
      </c>
      <c r="P377" t="s">
        <v>424</v>
      </c>
      <c r="Q377" t="s">
        <v>424</v>
      </c>
      <c r="R377" t="s">
        <v>166</v>
      </c>
      <c r="S377" t="s">
        <v>2283</v>
      </c>
      <c r="T377" t="s">
        <v>2284</v>
      </c>
      <c r="U377" t="s">
        <v>2285</v>
      </c>
      <c r="V377" t="s">
        <v>2286</v>
      </c>
      <c r="W377" t="s">
        <v>2287</v>
      </c>
      <c r="X377" t="s">
        <v>2288</v>
      </c>
      <c r="Y377" s="74">
        <v>39037</v>
      </c>
      <c r="Z377" t="s">
        <v>75</v>
      </c>
      <c r="AA377" t="s">
        <v>406</v>
      </c>
      <c r="AB377" t="s">
        <v>102</v>
      </c>
      <c r="AC377" s="74">
        <v>28366</v>
      </c>
      <c r="AF377" t="s">
        <v>72</v>
      </c>
      <c r="AG377" t="s">
        <v>660</v>
      </c>
      <c r="AH377" t="s">
        <v>74</v>
      </c>
      <c r="AI377" t="s">
        <v>75</v>
      </c>
      <c r="AJ377" t="s">
        <v>75</v>
      </c>
      <c r="AK377" t="s">
        <v>285</v>
      </c>
      <c r="AN377" t="s">
        <v>53</v>
      </c>
      <c r="AO377" t="s">
        <v>2289</v>
      </c>
      <c r="AP377" t="s">
        <v>68</v>
      </c>
      <c r="AQ377" t="s">
        <v>75</v>
      </c>
      <c r="AR377" t="s">
        <v>105</v>
      </c>
    </row>
    <row r="378" spans="1:44" hidden="1" x14ac:dyDescent="0.15">
      <c r="A378" t="s">
        <v>46</v>
      </c>
      <c r="B378" t="s">
        <v>47</v>
      </c>
      <c r="C378" t="s">
        <v>48</v>
      </c>
      <c r="D378" t="s">
        <v>47</v>
      </c>
      <c r="E378" t="s">
        <v>450</v>
      </c>
      <c r="F378" t="s">
        <v>443</v>
      </c>
      <c r="G378" t="s">
        <v>395</v>
      </c>
      <c r="H378" t="s">
        <v>779</v>
      </c>
      <c r="I378" t="s">
        <v>2229</v>
      </c>
      <c r="J378" t="s">
        <v>2230</v>
      </c>
      <c r="K378" t="s">
        <v>2231</v>
      </c>
      <c r="L378" t="s">
        <v>782</v>
      </c>
      <c r="M378" t="s">
        <v>2232</v>
      </c>
      <c r="N378" t="s">
        <v>2290</v>
      </c>
      <c r="O378" t="s">
        <v>163</v>
      </c>
      <c r="P378" t="s">
        <v>375</v>
      </c>
      <c r="Q378" t="s">
        <v>376</v>
      </c>
      <c r="R378" t="s">
        <v>166</v>
      </c>
      <c r="S378" t="s">
        <v>190</v>
      </c>
      <c r="T378" t="s">
        <v>2291</v>
      </c>
      <c r="U378" t="s">
        <v>2292</v>
      </c>
      <c r="V378" t="s">
        <v>2293</v>
      </c>
      <c r="W378" t="s">
        <v>1604</v>
      </c>
      <c r="X378" t="s">
        <v>2294</v>
      </c>
      <c r="Y378" s="74">
        <v>40774</v>
      </c>
      <c r="Z378" t="s">
        <v>381</v>
      </c>
      <c r="AA378" t="s">
        <v>70</v>
      </c>
      <c r="AB378" t="s">
        <v>2295</v>
      </c>
      <c r="AC378" s="74">
        <v>27705</v>
      </c>
      <c r="AD378" s="74">
        <v>44197</v>
      </c>
      <c r="AE378" s="74">
        <v>44561</v>
      </c>
      <c r="AF378" t="s">
        <v>72</v>
      </c>
      <c r="AG378" t="s">
        <v>174</v>
      </c>
      <c r="AH378" t="s">
        <v>74</v>
      </c>
      <c r="AI378" t="s">
        <v>75</v>
      </c>
      <c r="AJ378" t="s">
        <v>75</v>
      </c>
      <c r="AK378" t="s">
        <v>382</v>
      </c>
      <c r="AN378" t="s">
        <v>53</v>
      </c>
      <c r="AO378" t="s">
        <v>384</v>
      </c>
      <c r="AP378" t="s">
        <v>68</v>
      </c>
      <c r="AQ378" t="s">
        <v>75</v>
      </c>
      <c r="AR378" t="s">
        <v>105</v>
      </c>
    </row>
    <row r="379" spans="1:44" hidden="1" x14ac:dyDescent="0.15">
      <c r="A379" t="s">
        <v>46</v>
      </c>
      <c r="B379" t="s">
        <v>47</v>
      </c>
      <c r="C379" t="s">
        <v>48</v>
      </c>
      <c r="D379" t="s">
        <v>47</v>
      </c>
      <c r="E379" t="s">
        <v>450</v>
      </c>
      <c r="F379" t="s">
        <v>443</v>
      </c>
      <c r="G379" t="s">
        <v>395</v>
      </c>
      <c r="H379" t="s">
        <v>779</v>
      </c>
      <c r="I379" t="s">
        <v>2229</v>
      </c>
      <c r="J379" t="s">
        <v>2230</v>
      </c>
      <c r="K379" t="s">
        <v>2231</v>
      </c>
      <c r="L379" t="s">
        <v>782</v>
      </c>
      <c r="M379" t="s">
        <v>2232</v>
      </c>
      <c r="N379" t="s">
        <v>2290</v>
      </c>
      <c r="O379" t="s">
        <v>163</v>
      </c>
      <c r="P379" t="s">
        <v>375</v>
      </c>
      <c r="Q379" t="s">
        <v>376</v>
      </c>
      <c r="R379" t="s">
        <v>222</v>
      </c>
      <c r="S379" t="s">
        <v>2296</v>
      </c>
      <c r="T379" t="s">
        <v>2297</v>
      </c>
      <c r="U379" t="s">
        <v>2298</v>
      </c>
      <c r="V379" t="s">
        <v>390</v>
      </c>
      <c r="W379" t="s">
        <v>2287</v>
      </c>
      <c r="X379" t="s">
        <v>684</v>
      </c>
      <c r="Y379" t="s">
        <v>68</v>
      </c>
      <c r="Z379" t="s">
        <v>381</v>
      </c>
      <c r="AA379" t="s">
        <v>70</v>
      </c>
      <c r="AB379" t="s">
        <v>102</v>
      </c>
      <c r="AC379" s="74">
        <v>32093</v>
      </c>
      <c r="AD379" s="74">
        <v>44197</v>
      </c>
      <c r="AE379" s="74">
        <v>44561</v>
      </c>
      <c r="AF379" t="s">
        <v>911</v>
      </c>
      <c r="AG379" t="s">
        <v>174</v>
      </c>
      <c r="AH379" t="s">
        <v>74</v>
      </c>
      <c r="AI379" t="s">
        <v>75</v>
      </c>
      <c r="AJ379" t="s">
        <v>75</v>
      </c>
      <c r="AK379" t="s">
        <v>313</v>
      </c>
      <c r="AL379" t="s">
        <v>228</v>
      </c>
      <c r="AM379" t="s">
        <v>1681</v>
      </c>
      <c r="AN379" t="s">
        <v>2299</v>
      </c>
      <c r="AO379" t="s">
        <v>2300</v>
      </c>
      <c r="AP379" s="74">
        <v>44195</v>
      </c>
      <c r="AQ379" t="s">
        <v>2301</v>
      </c>
      <c r="AR379" t="s">
        <v>2302</v>
      </c>
    </row>
    <row r="380" spans="1:44" hidden="1" x14ac:dyDescent="0.15">
      <c r="A380" t="s">
        <v>46</v>
      </c>
      <c r="B380" t="s">
        <v>47</v>
      </c>
      <c r="C380" t="s">
        <v>48</v>
      </c>
      <c r="D380" t="s">
        <v>47</v>
      </c>
      <c r="E380" t="s">
        <v>450</v>
      </c>
      <c r="F380" t="s">
        <v>443</v>
      </c>
      <c r="G380" t="s">
        <v>395</v>
      </c>
      <c r="H380" t="s">
        <v>779</v>
      </c>
      <c r="I380" t="s">
        <v>2229</v>
      </c>
      <c r="J380" t="s">
        <v>2230</v>
      </c>
      <c r="K380" t="s">
        <v>2231</v>
      </c>
      <c r="L380" t="s">
        <v>782</v>
      </c>
      <c r="M380" t="s">
        <v>2232</v>
      </c>
      <c r="N380" t="s">
        <v>2303</v>
      </c>
      <c r="O380" t="s">
        <v>163</v>
      </c>
      <c r="P380" t="s">
        <v>375</v>
      </c>
      <c r="Q380" t="s">
        <v>376</v>
      </c>
      <c r="R380" t="s">
        <v>166</v>
      </c>
      <c r="S380" t="s">
        <v>2304</v>
      </c>
      <c r="T380" t="s">
        <v>2305</v>
      </c>
      <c r="U380" t="s">
        <v>2306</v>
      </c>
      <c r="V380" t="s">
        <v>2287</v>
      </c>
      <c r="W380" t="s">
        <v>658</v>
      </c>
      <c r="X380" t="s">
        <v>2307</v>
      </c>
      <c r="Y380" s="74">
        <v>43742</v>
      </c>
      <c r="Z380" t="s">
        <v>381</v>
      </c>
      <c r="AA380" t="s">
        <v>70</v>
      </c>
      <c r="AB380" t="s">
        <v>102</v>
      </c>
      <c r="AC380" s="74">
        <v>29842</v>
      </c>
      <c r="AF380" t="s">
        <v>72</v>
      </c>
      <c r="AG380" t="s">
        <v>174</v>
      </c>
      <c r="AH380" t="s">
        <v>74</v>
      </c>
      <c r="AI380" t="s">
        <v>75</v>
      </c>
      <c r="AJ380" t="s">
        <v>75</v>
      </c>
      <c r="AK380" t="s">
        <v>382</v>
      </c>
      <c r="AN380" t="s">
        <v>2308</v>
      </c>
      <c r="AO380" t="s">
        <v>2309</v>
      </c>
      <c r="AP380" t="s">
        <v>68</v>
      </c>
      <c r="AQ380" t="s">
        <v>75</v>
      </c>
      <c r="AR380" t="s">
        <v>105</v>
      </c>
    </row>
    <row r="381" spans="1:44" x14ac:dyDescent="0.15">
      <c r="A381" s="69" t="s">
        <v>46</v>
      </c>
      <c r="B381" s="69" t="s">
        <v>47</v>
      </c>
      <c r="C381" s="69" t="s">
        <v>48</v>
      </c>
      <c r="D381" s="69" t="s">
        <v>47</v>
      </c>
      <c r="E381" s="69" t="s">
        <v>394</v>
      </c>
      <c r="F381" s="69" t="s">
        <v>443</v>
      </c>
      <c r="G381" s="69" t="s">
        <v>395</v>
      </c>
      <c r="H381" s="69" t="s">
        <v>836</v>
      </c>
      <c r="I381" s="69" t="s">
        <v>837</v>
      </c>
      <c r="J381" s="69" t="s">
        <v>533</v>
      </c>
      <c r="K381" s="69" t="s">
        <v>838</v>
      </c>
      <c r="L381" s="69" t="s">
        <v>782</v>
      </c>
      <c r="M381" s="69" t="s">
        <v>839</v>
      </c>
      <c r="N381" s="69" t="s">
        <v>2310</v>
      </c>
      <c r="O381" s="69" t="s">
        <v>58</v>
      </c>
      <c r="P381" s="69" t="s">
        <v>58</v>
      </c>
      <c r="Q381" s="69" t="s">
        <v>403</v>
      </c>
      <c r="R381" s="69" t="s">
        <v>234</v>
      </c>
      <c r="S381" s="69" t="s">
        <v>2311</v>
      </c>
      <c r="T381" s="69" t="s">
        <v>75</v>
      </c>
      <c r="U381" s="69" t="s">
        <v>75</v>
      </c>
      <c r="V381" s="69" t="s">
        <v>75</v>
      </c>
      <c r="W381" s="69" t="s">
        <v>75</v>
      </c>
      <c r="X381" s="69" t="s">
        <v>75</v>
      </c>
      <c r="Y381" s="69" t="s">
        <v>68</v>
      </c>
      <c r="Z381" s="69" t="s">
        <v>405</v>
      </c>
      <c r="AA381" s="69" t="s">
        <v>406</v>
      </c>
      <c r="AB381" s="69" t="s">
        <v>102</v>
      </c>
      <c r="AC381" s="69" t="s">
        <v>68</v>
      </c>
      <c r="AD381" s="69"/>
      <c r="AE381" s="69"/>
      <c r="AF381" s="69" t="s">
        <v>72</v>
      </c>
      <c r="AG381" s="69" t="s">
        <v>235</v>
      </c>
      <c r="AH381" s="69" t="s">
        <v>74</v>
      </c>
      <c r="AI381" s="69" t="s">
        <v>75</v>
      </c>
      <c r="AJ381" s="69" t="s">
        <v>2312</v>
      </c>
      <c r="AK381" s="69" t="s">
        <v>90</v>
      </c>
      <c r="AL381" s="69"/>
      <c r="AM381" s="69"/>
      <c r="AN381" s="69" t="s">
        <v>75</v>
      </c>
      <c r="AO381" s="69" t="s">
        <v>75</v>
      </c>
      <c r="AP381" s="69" t="s">
        <v>68</v>
      </c>
      <c r="AQ381" s="69" t="s">
        <v>75</v>
      </c>
      <c r="AR381" s="69" t="s">
        <v>105</v>
      </c>
    </row>
    <row r="382" spans="1:44" hidden="1" x14ac:dyDescent="0.15">
      <c r="A382" t="s">
        <v>46</v>
      </c>
      <c r="B382" t="s">
        <v>47</v>
      </c>
      <c r="C382" t="s">
        <v>48</v>
      </c>
      <c r="D382" t="s">
        <v>47</v>
      </c>
      <c r="E382" t="s">
        <v>450</v>
      </c>
      <c r="F382" t="s">
        <v>443</v>
      </c>
      <c r="G382" t="s">
        <v>395</v>
      </c>
      <c r="H382" t="s">
        <v>779</v>
      </c>
      <c r="I382" t="s">
        <v>955</v>
      </c>
      <c r="J382" t="s">
        <v>956</v>
      </c>
      <c r="K382" t="s">
        <v>957</v>
      </c>
      <c r="L382" t="s">
        <v>782</v>
      </c>
      <c r="M382" t="s">
        <v>958</v>
      </c>
      <c r="N382" t="s">
        <v>2313</v>
      </c>
      <c r="O382" t="s">
        <v>58</v>
      </c>
      <c r="P382" t="s">
        <v>58</v>
      </c>
      <c r="Q382" t="s">
        <v>403</v>
      </c>
      <c r="R382" t="s">
        <v>166</v>
      </c>
      <c r="S382" t="s">
        <v>2314</v>
      </c>
      <c r="T382" t="s">
        <v>2315</v>
      </c>
      <c r="U382" t="s">
        <v>2316</v>
      </c>
      <c r="V382" t="s">
        <v>135</v>
      </c>
      <c r="W382" t="s">
        <v>140</v>
      </c>
      <c r="X382" t="s">
        <v>2317</v>
      </c>
      <c r="Y382" s="74">
        <v>30054</v>
      </c>
      <c r="Z382" t="s">
        <v>405</v>
      </c>
      <c r="AA382" t="s">
        <v>406</v>
      </c>
      <c r="AB382" t="s">
        <v>102</v>
      </c>
      <c r="AC382" s="74">
        <v>30054</v>
      </c>
      <c r="AF382" t="s">
        <v>72</v>
      </c>
      <c r="AG382" t="s">
        <v>73</v>
      </c>
      <c r="AH382" t="s">
        <v>74</v>
      </c>
      <c r="AI382" t="s">
        <v>75</v>
      </c>
      <c r="AJ382" t="s">
        <v>2318</v>
      </c>
      <c r="AK382" t="s">
        <v>90</v>
      </c>
      <c r="AN382" t="s">
        <v>53</v>
      </c>
      <c r="AO382" t="s">
        <v>53</v>
      </c>
      <c r="AP382" t="s">
        <v>68</v>
      </c>
      <c r="AQ382" t="s">
        <v>75</v>
      </c>
      <c r="AR382" t="s">
        <v>105</v>
      </c>
    </row>
    <row r="383" spans="1:44" s="70" customFormat="1" x14ac:dyDescent="0.15">
      <c r="A383" s="69" t="s">
        <v>46</v>
      </c>
      <c r="B383" s="69" t="s">
        <v>47</v>
      </c>
      <c r="C383" s="69" t="s">
        <v>48</v>
      </c>
      <c r="D383" s="69" t="s">
        <v>47</v>
      </c>
      <c r="E383" s="69" t="s">
        <v>394</v>
      </c>
      <c r="F383" s="69" t="s">
        <v>443</v>
      </c>
      <c r="G383" s="69" t="s">
        <v>395</v>
      </c>
      <c r="H383" s="69" t="s">
        <v>836</v>
      </c>
      <c r="I383" s="69" t="s">
        <v>837</v>
      </c>
      <c r="J383" s="69" t="s">
        <v>533</v>
      </c>
      <c r="K383" s="69" t="s">
        <v>838</v>
      </c>
      <c r="L383" s="69" t="s">
        <v>782</v>
      </c>
      <c r="M383" s="69" t="s">
        <v>839</v>
      </c>
      <c r="N383" s="69" t="s">
        <v>2319</v>
      </c>
      <c r="O383" s="69" t="s">
        <v>58</v>
      </c>
      <c r="P383" s="69" t="s">
        <v>58</v>
      </c>
      <c r="Q383" s="69" t="s">
        <v>403</v>
      </c>
      <c r="R383" s="69" t="s">
        <v>234</v>
      </c>
      <c r="S383" s="69" t="s">
        <v>531</v>
      </c>
      <c r="T383" s="69" t="s">
        <v>75</v>
      </c>
      <c r="U383" s="69" t="s">
        <v>75</v>
      </c>
      <c r="V383" s="69" t="s">
        <v>75</v>
      </c>
      <c r="W383" s="69" t="s">
        <v>75</v>
      </c>
      <c r="X383" s="69" t="s">
        <v>75</v>
      </c>
      <c r="Y383" s="69" t="s">
        <v>68</v>
      </c>
      <c r="Z383" s="69" t="s">
        <v>405</v>
      </c>
      <c r="AA383" s="69" t="s">
        <v>406</v>
      </c>
      <c r="AB383" s="69" t="s">
        <v>102</v>
      </c>
      <c r="AC383" s="69" t="s">
        <v>68</v>
      </c>
      <c r="AD383" s="69"/>
      <c r="AE383" s="69"/>
      <c r="AF383" s="69" t="s">
        <v>72</v>
      </c>
      <c r="AG383" s="69" t="s">
        <v>235</v>
      </c>
      <c r="AH383" s="69" t="s">
        <v>74</v>
      </c>
      <c r="AI383" s="69" t="s">
        <v>75</v>
      </c>
      <c r="AJ383" s="69" t="s">
        <v>2320</v>
      </c>
      <c r="AK383" s="69" t="s">
        <v>90</v>
      </c>
      <c r="AL383" s="69"/>
      <c r="AM383" s="69"/>
      <c r="AN383" s="69" t="s">
        <v>75</v>
      </c>
      <c r="AO383" s="69" t="s">
        <v>75</v>
      </c>
      <c r="AP383" s="69" t="s">
        <v>68</v>
      </c>
      <c r="AQ383" s="69" t="s">
        <v>75</v>
      </c>
      <c r="AR383" s="69" t="s">
        <v>105</v>
      </c>
    </row>
    <row r="384" spans="1:44" s="69" customFormat="1" x14ac:dyDescent="0.15">
      <c r="A384" s="69" t="s">
        <v>46</v>
      </c>
      <c r="B384" s="69" t="s">
        <v>47</v>
      </c>
      <c r="C384" s="69" t="s">
        <v>48</v>
      </c>
      <c r="D384" s="69" t="s">
        <v>47</v>
      </c>
      <c r="E384" s="69" t="s">
        <v>394</v>
      </c>
      <c r="F384" s="69" t="s">
        <v>443</v>
      </c>
      <c r="G384" s="69" t="s">
        <v>395</v>
      </c>
      <c r="H384" s="69" t="s">
        <v>836</v>
      </c>
      <c r="I384" s="69" t="s">
        <v>837</v>
      </c>
      <c r="J384" s="69" t="s">
        <v>533</v>
      </c>
      <c r="K384" s="69" t="s">
        <v>838</v>
      </c>
      <c r="L384" s="69" t="s">
        <v>782</v>
      </c>
      <c r="M384" s="69" t="s">
        <v>839</v>
      </c>
      <c r="N384" s="69" t="s">
        <v>2321</v>
      </c>
      <c r="O384" s="69" t="s">
        <v>58</v>
      </c>
      <c r="P384" s="69" t="s">
        <v>58</v>
      </c>
      <c r="Q384" s="69" t="s">
        <v>403</v>
      </c>
      <c r="R384" s="69" t="s">
        <v>234</v>
      </c>
      <c r="S384" s="69" t="s">
        <v>2322</v>
      </c>
      <c r="T384" s="69" t="s">
        <v>75</v>
      </c>
      <c r="U384" s="69" t="s">
        <v>75</v>
      </c>
      <c r="V384" s="69" t="s">
        <v>75</v>
      </c>
      <c r="W384" s="69" t="s">
        <v>75</v>
      </c>
      <c r="X384" s="69" t="s">
        <v>75</v>
      </c>
      <c r="Y384" s="69" t="s">
        <v>68</v>
      </c>
      <c r="Z384" s="69" t="s">
        <v>405</v>
      </c>
      <c r="AA384" s="69" t="s">
        <v>406</v>
      </c>
      <c r="AB384" s="69" t="s">
        <v>102</v>
      </c>
      <c r="AC384" s="69" t="s">
        <v>68</v>
      </c>
      <c r="AF384" s="69" t="s">
        <v>72</v>
      </c>
      <c r="AG384" s="69" t="s">
        <v>235</v>
      </c>
      <c r="AH384" s="69" t="s">
        <v>74</v>
      </c>
      <c r="AI384" s="69" t="s">
        <v>75</v>
      </c>
      <c r="AJ384" s="69" t="s">
        <v>2323</v>
      </c>
      <c r="AK384" s="69" t="s">
        <v>90</v>
      </c>
      <c r="AN384" s="69" t="s">
        <v>75</v>
      </c>
      <c r="AO384" s="69" t="s">
        <v>75</v>
      </c>
      <c r="AP384" s="69" t="s">
        <v>68</v>
      </c>
      <c r="AQ384" s="69" t="s">
        <v>75</v>
      </c>
      <c r="AR384" s="69" t="s">
        <v>105</v>
      </c>
    </row>
    <row r="385" spans="1:44" x14ac:dyDescent="0.15">
      <c r="A385" s="69" t="s">
        <v>46</v>
      </c>
      <c r="B385" s="69" t="s">
        <v>47</v>
      </c>
      <c r="C385" s="69" t="s">
        <v>48</v>
      </c>
      <c r="D385" s="69" t="s">
        <v>47</v>
      </c>
      <c r="E385" s="69" t="s">
        <v>394</v>
      </c>
      <c r="F385" s="69" t="s">
        <v>443</v>
      </c>
      <c r="G385" s="69" t="s">
        <v>395</v>
      </c>
      <c r="H385" s="69" t="s">
        <v>836</v>
      </c>
      <c r="I385" s="69" t="s">
        <v>837</v>
      </c>
      <c r="J385" s="69" t="s">
        <v>533</v>
      </c>
      <c r="K385" s="69" t="s">
        <v>838</v>
      </c>
      <c r="L385" s="69" t="s">
        <v>782</v>
      </c>
      <c r="M385" s="69" t="s">
        <v>839</v>
      </c>
      <c r="N385" s="69" t="s">
        <v>2324</v>
      </c>
      <c r="O385" s="69" t="s">
        <v>58</v>
      </c>
      <c r="P385" s="69" t="s">
        <v>58</v>
      </c>
      <c r="Q385" s="69" t="s">
        <v>403</v>
      </c>
      <c r="R385" s="69" t="s">
        <v>234</v>
      </c>
      <c r="S385" s="69" t="s">
        <v>2325</v>
      </c>
      <c r="T385" s="69" t="s">
        <v>75</v>
      </c>
      <c r="U385" s="69" t="s">
        <v>75</v>
      </c>
      <c r="V385" s="69" t="s">
        <v>75</v>
      </c>
      <c r="W385" s="69" t="s">
        <v>75</v>
      </c>
      <c r="X385" s="69" t="s">
        <v>75</v>
      </c>
      <c r="Y385" s="69" t="s">
        <v>68</v>
      </c>
      <c r="Z385" s="69" t="s">
        <v>405</v>
      </c>
      <c r="AA385" s="69" t="s">
        <v>406</v>
      </c>
      <c r="AB385" s="69" t="s">
        <v>102</v>
      </c>
      <c r="AC385" s="69" t="s">
        <v>68</v>
      </c>
      <c r="AD385" s="69"/>
      <c r="AE385" s="69"/>
      <c r="AF385" s="69" t="s">
        <v>72</v>
      </c>
      <c r="AG385" s="69" t="s">
        <v>235</v>
      </c>
      <c r="AH385" s="69" t="s">
        <v>74</v>
      </c>
      <c r="AI385" s="69" t="s">
        <v>75</v>
      </c>
      <c r="AJ385" s="69" t="s">
        <v>2326</v>
      </c>
      <c r="AK385" s="69" t="s">
        <v>90</v>
      </c>
      <c r="AL385" s="69"/>
      <c r="AM385" s="69"/>
      <c r="AN385" s="69" t="s">
        <v>75</v>
      </c>
      <c r="AO385" s="69" t="s">
        <v>75</v>
      </c>
      <c r="AP385" s="69" t="s">
        <v>68</v>
      </c>
      <c r="AQ385" s="69" t="s">
        <v>75</v>
      </c>
      <c r="AR385" s="69" t="s">
        <v>105</v>
      </c>
    </row>
    <row r="386" spans="1:44" hidden="1" x14ac:dyDescent="0.15">
      <c r="A386" t="s">
        <v>46</v>
      </c>
      <c r="B386" t="s">
        <v>47</v>
      </c>
      <c r="C386" t="s">
        <v>48</v>
      </c>
      <c r="D386" t="s">
        <v>47</v>
      </c>
      <c r="E386" t="s">
        <v>450</v>
      </c>
      <c r="F386" t="s">
        <v>443</v>
      </c>
      <c r="G386" t="s">
        <v>395</v>
      </c>
      <c r="H386" t="s">
        <v>779</v>
      </c>
      <c r="I386" t="s">
        <v>955</v>
      </c>
      <c r="J386" t="s">
        <v>956</v>
      </c>
      <c r="K386" t="s">
        <v>957</v>
      </c>
      <c r="L386" t="s">
        <v>782</v>
      </c>
      <c r="M386" t="s">
        <v>958</v>
      </c>
      <c r="N386" t="s">
        <v>2327</v>
      </c>
      <c r="O386" t="s">
        <v>58</v>
      </c>
      <c r="P386" t="s">
        <v>424</v>
      </c>
      <c r="Q386" t="s">
        <v>424</v>
      </c>
      <c r="R386" t="s">
        <v>234</v>
      </c>
      <c r="S386" t="s">
        <v>2328</v>
      </c>
      <c r="T386" t="s">
        <v>75</v>
      </c>
      <c r="U386" t="s">
        <v>75</v>
      </c>
      <c r="V386" t="s">
        <v>75</v>
      </c>
      <c r="W386" t="s">
        <v>75</v>
      </c>
      <c r="X386" t="s">
        <v>75</v>
      </c>
      <c r="Y386" t="s">
        <v>68</v>
      </c>
      <c r="Z386" t="s">
        <v>426</v>
      </c>
      <c r="AA386" t="s">
        <v>406</v>
      </c>
      <c r="AB386" t="s">
        <v>102</v>
      </c>
      <c r="AC386" t="s">
        <v>68</v>
      </c>
      <c r="AF386" t="s">
        <v>72</v>
      </c>
      <c r="AG386" t="s">
        <v>235</v>
      </c>
      <c r="AH386" t="s">
        <v>74</v>
      </c>
      <c r="AI386" t="s">
        <v>75</v>
      </c>
      <c r="AJ386" t="s">
        <v>75</v>
      </c>
      <c r="AK386" t="s">
        <v>90</v>
      </c>
      <c r="AN386" t="s">
        <v>75</v>
      </c>
      <c r="AO386" t="s">
        <v>75</v>
      </c>
      <c r="AP386" t="s">
        <v>68</v>
      </c>
      <c r="AQ386" t="s">
        <v>75</v>
      </c>
      <c r="AR386" t="s">
        <v>105</v>
      </c>
    </row>
    <row r="387" spans="1:44" hidden="1" x14ac:dyDescent="0.15">
      <c r="A387" t="s">
        <v>46</v>
      </c>
      <c r="B387" t="s">
        <v>47</v>
      </c>
      <c r="C387" t="s">
        <v>48</v>
      </c>
      <c r="D387" t="s">
        <v>47</v>
      </c>
      <c r="E387" t="s">
        <v>450</v>
      </c>
      <c r="F387" t="s">
        <v>443</v>
      </c>
      <c r="G387" t="s">
        <v>395</v>
      </c>
      <c r="H387" t="s">
        <v>779</v>
      </c>
      <c r="I387" t="s">
        <v>955</v>
      </c>
      <c r="J387" t="s">
        <v>956</v>
      </c>
      <c r="K387" t="s">
        <v>957</v>
      </c>
      <c r="L387" t="s">
        <v>782</v>
      </c>
      <c r="M387" t="s">
        <v>958</v>
      </c>
      <c r="N387" t="s">
        <v>2329</v>
      </c>
      <c r="O387" t="s">
        <v>163</v>
      </c>
      <c r="P387" t="s">
        <v>375</v>
      </c>
      <c r="Q387" t="s">
        <v>376</v>
      </c>
      <c r="R387" t="s">
        <v>166</v>
      </c>
      <c r="S387" t="s">
        <v>2330</v>
      </c>
      <c r="T387" t="s">
        <v>2331</v>
      </c>
      <c r="U387" t="s">
        <v>2332</v>
      </c>
      <c r="V387" t="s">
        <v>1197</v>
      </c>
      <c r="W387" t="s">
        <v>303</v>
      </c>
      <c r="X387" t="s">
        <v>2333</v>
      </c>
      <c r="Y387" s="74">
        <v>38355</v>
      </c>
      <c r="Z387" t="s">
        <v>381</v>
      </c>
      <c r="AA387" t="s">
        <v>70</v>
      </c>
      <c r="AB387" t="s">
        <v>102</v>
      </c>
      <c r="AC387" s="74">
        <v>25207</v>
      </c>
      <c r="AF387" t="s">
        <v>72</v>
      </c>
      <c r="AG387" t="s">
        <v>174</v>
      </c>
      <c r="AH387" t="s">
        <v>74</v>
      </c>
      <c r="AI387" t="s">
        <v>75</v>
      </c>
      <c r="AJ387" t="s">
        <v>75</v>
      </c>
      <c r="AK387" t="s">
        <v>382</v>
      </c>
      <c r="AN387" t="s">
        <v>53</v>
      </c>
      <c r="AO387" t="s">
        <v>53</v>
      </c>
      <c r="AP387" t="s">
        <v>68</v>
      </c>
      <c r="AQ387" t="s">
        <v>75</v>
      </c>
      <c r="AR387" t="s">
        <v>105</v>
      </c>
    </row>
    <row r="388" spans="1:44" hidden="1" x14ac:dyDescent="0.15">
      <c r="A388" t="s">
        <v>46</v>
      </c>
      <c r="B388" t="s">
        <v>47</v>
      </c>
      <c r="C388" t="s">
        <v>48</v>
      </c>
      <c r="D388" t="s">
        <v>47</v>
      </c>
      <c r="E388" t="s">
        <v>394</v>
      </c>
      <c r="F388" t="s">
        <v>443</v>
      </c>
      <c r="G388" t="s">
        <v>395</v>
      </c>
      <c r="H388" t="s">
        <v>428</v>
      </c>
      <c r="I388" t="s">
        <v>965</v>
      </c>
      <c r="J388" t="s">
        <v>605</v>
      </c>
      <c r="K388" t="s">
        <v>966</v>
      </c>
      <c r="L388" t="s">
        <v>782</v>
      </c>
      <c r="M388" t="s">
        <v>607</v>
      </c>
      <c r="N388" t="s">
        <v>2334</v>
      </c>
      <c r="O388" t="s">
        <v>58</v>
      </c>
      <c r="P388" t="s">
        <v>59</v>
      </c>
      <c r="Q388" t="s">
        <v>628</v>
      </c>
      <c r="R388" t="s">
        <v>61</v>
      </c>
      <c r="S388" t="s">
        <v>1109</v>
      </c>
      <c r="T388" t="s">
        <v>2335</v>
      </c>
      <c r="U388" t="s">
        <v>2336</v>
      </c>
      <c r="V388" t="s">
        <v>2337</v>
      </c>
      <c r="W388" t="s">
        <v>2338</v>
      </c>
      <c r="X388" t="s">
        <v>2339</v>
      </c>
      <c r="Y388" s="74">
        <v>37347</v>
      </c>
      <c r="Z388" t="s">
        <v>88</v>
      </c>
      <c r="AA388" t="s">
        <v>70</v>
      </c>
      <c r="AB388" t="s">
        <v>1115</v>
      </c>
      <c r="AC388" s="74">
        <v>23831</v>
      </c>
      <c r="AD388" s="74">
        <v>43525</v>
      </c>
      <c r="AE388" s="74">
        <v>44985</v>
      </c>
      <c r="AF388" t="s">
        <v>72</v>
      </c>
      <c r="AG388" t="s">
        <v>73</v>
      </c>
      <c r="AH388" t="s">
        <v>74</v>
      </c>
      <c r="AI388" t="s">
        <v>75</v>
      </c>
      <c r="AJ388" t="s">
        <v>75</v>
      </c>
      <c r="AK388" t="s">
        <v>90</v>
      </c>
      <c r="AN388" t="s">
        <v>53</v>
      </c>
      <c r="AO388" t="s">
        <v>53</v>
      </c>
      <c r="AP388" t="s">
        <v>68</v>
      </c>
      <c r="AQ388" t="s">
        <v>75</v>
      </c>
      <c r="AR388" t="s">
        <v>105</v>
      </c>
    </row>
    <row r="389" spans="1:44" s="69" customFormat="1" hidden="1" x14ac:dyDescent="0.15">
      <c r="A389" s="69" t="s">
        <v>46</v>
      </c>
      <c r="B389" s="69" t="s">
        <v>47</v>
      </c>
      <c r="C389" s="69" t="s">
        <v>48</v>
      </c>
      <c r="D389" s="69" t="s">
        <v>47</v>
      </c>
      <c r="E389" s="69" t="s">
        <v>477</v>
      </c>
      <c r="F389" s="69" t="s">
        <v>443</v>
      </c>
      <c r="G389" s="69" t="s">
        <v>395</v>
      </c>
      <c r="H389" s="69" t="s">
        <v>428</v>
      </c>
      <c r="I389" s="69" t="s">
        <v>2109</v>
      </c>
      <c r="J389" s="69" t="s">
        <v>2110</v>
      </c>
      <c r="K389" s="69" t="s">
        <v>2111</v>
      </c>
      <c r="L389" s="69" t="s">
        <v>782</v>
      </c>
      <c r="M389" s="69" t="s">
        <v>2112</v>
      </c>
      <c r="N389" s="69" t="s">
        <v>2340</v>
      </c>
      <c r="O389" s="69" t="s">
        <v>58</v>
      </c>
      <c r="P389" s="69" t="s">
        <v>58</v>
      </c>
      <c r="Q389" s="69" t="s">
        <v>403</v>
      </c>
      <c r="R389" s="69" t="s">
        <v>234</v>
      </c>
      <c r="S389" s="69" t="s">
        <v>2341</v>
      </c>
      <c r="T389" s="69" t="s">
        <v>75</v>
      </c>
      <c r="U389" s="69" t="s">
        <v>75</v>
      </c>
      <c r="V389" s="69" t="s">
        <v>75</v>
      </c>
      <c r="W389" s="69" t="s">
        <v>75</v>
      </c>
      <c r="X389" s="69" t="s">
        <v>75</v>
      </c>
      <c r="Y389" s="69" t="s">
        <v>68</v>
      </c>
      <c r="Z389" s="69" t="s">
        <v>405</v>
      </c>
      <c r="AA389" s="69" t="s">
        <v>406</v>
      </c>
      <c r="AB389" s="69" t="s">
        <v>102</v>
      </c>
      <c r="AC389" s="69" t="s">
        <v>68</v>
      </c>
      <c r="AF389" s="69" t="s">
        <v>72</v>
      </c>
      <c r="AG389" s="69" t="s">
        <v>235</v>
      </c>
      <c r="AH389" s="69" t="s">
        <v>74</v>
      </c>
      <c r="AI389" s="69" t="s">
        <v>75</v>
      </c>
      <c r="AJ389" s="69" t="s">
        <v>2342</v>
      </c>
      <c r="AK389" s="69" t="s">
        <v>90</v>
      </c>
      <c r="AN389" s="69" t="s">
        <v>75</v>
      </c>
      <c r="AO389" s="69" t="s">
        <v>75</v>
      </c>
      <c r="AP389" s="69" t="s">
        <v>68</v>
      </c>
      <c r="AQ389" s="69" t="s">
        <v>75</v>
      </c>
      <c r="AR389" s="69" t="s">
        <v>105</v>
      </c>
    </row>
    <row r="390" spans="1:44" hidden="1" x14ac:dyDescent="0.15">
      <c r="A390" s="69" t="s">
        <v>46</v>
      </c>
      <c r="B390" s="69" t="s">
        <v>47</v>
      </c>
      <c r="C390" s="69" t="s">
        <v>48</v>
      </c>
      <c r="D390" s="69" t="s">
        <v>47</v>
      </c>
      <c r="E390" s="69" t="s">
        <v>477</v>
      </c>
      <c r="F390" s="69" t="s">
        <v>443</v>
      </c>
      <c r="G390" s="69" t="s">
        <v>395</v>
      </c>
      <c r="H390" s="69" t="s">
        <v>428</v>
      </c>
      <c r="I390" s="69" t="s">
        <v>2109</v>
      </c>
      <c r="J390" s="69" t="s">
        <v>2110</v>
      </c>
      <c r="K390" s="69" t="s">
        <v>2111</v>
      </c>
      <c r="L390" s="69" t="s">
        <v>782</v>
      </c>
      <c r="M390" s="69" t="s">
        <v>2112</v>
      </c>
      <c r="N390" s="69" t="s">
        <v>2343</v>
      </c>
      <c r="O390" s="69" t="s">
        <v>58</v>
      </c>
      <c r="P390" s="69" t="s">
        <v>58</v>
      </c>
      <c r="Q390" s="69" t="s">
        <v>403</v>
      </c>
      <c r="R390" s="69" t="s">
        <v>234</v>
      </c>
      <c r="S390" s="69" t="s">
        <v>2344</v>
      </c>
      <c r="T390" s="69" t="s">
        <v>75</v>
      </c>
      <c r="U390" s="69" t="s">
        <v>75</v>
      </c>
      <c r="V390" s="69" t="s">
        <v>75</v>
      </c>
      <c r="W390" s="69" t="s">
        <v>75</v>
      </c>
      <c r="X390" s="69" t="s">
        <v>75</v>
      </c>
      <c r="Y390" s="69" t="s">
        <v>68</v>
      </c>
      <c r="Z390" s="69" t="s">
        <v>405</v>
      </c>
      <c r="AA390" s="69" t="s">
        <v>406</v>
      </c>
      <c r="AB390" s="69" t="s">
        <v>102</v>
      </c>
      <c r="AC390" s="69" t="s">
        <v>68</v>
      </c>
      <c r="AD390" s="69"/>
      <c r="AE390" s="69"/>
      <c r="AF390" s="69" t="s">
        <v>72</v>
      </c>
      <c r="AG390" s="69" t="s">
        <v>235</v>
      </c>
      <c r="AH390" s="69" t="s">
        <v>74</v>
      </c>
      <c r="AI390" s="69" t="s">
        <v>75</v>
      </c>
      <c r="AJ390" s="69" t="s">
        <v>2345</v>
      </c>
      <c r="AK390" s="69" t="s">
        <v>90</v>
      </c>
      <c r="AL390" s="69"/>
      <c r="AM390" s="69"/>
      <c r="AN390" s="69" t="s">
        <v>75</v>
      </c>
      <c r="AO390" s="69" t="s">
        <v>75</v>
      </c>
      <c r="AP390" s="69" t="s">
        <v>68</v>
      </c>
      <c r="AQ390" s="69" t="s">
        <v>75</v>
      </c>
      <c r="AR390" s="69" t="s">
        <v>105</v>
      </c>
    </row>
    <row r="391" spans="1:44" hidden="1" x14ac:dyDescent="0.15">
      <c r="A391" s="69" t="s">
        <v>46</v>
      </c>
      <c r="B391" s="69" t="s">
        <v>47</v>
      </c>
      <c r="C391" s="69" t="s">
        <v>48</v>
      </c>
      <c r="D391" s="69" t="s">
        <v>47</v>
      </c>
      <c r="E391" s="69" t="s">
        <v>477</v>
      </c>
      <c r="F391" s="69" t="s">
        <v>443</v>
      </c>
      <c r="G391" s="69" t="s">
        <v>395</v>
      </c>
      <c r="H391" s="69" t="s">
        <v>428</v>
      </c>
      <c r="I391" s="69" t="s">
        <v>2109</v>
      </c>
      <c r="J391" s="69" t="s">
        <v>2110</v>
      </c>
      <c r="K391" s="69" t="s">
        <v>2111</v>
      </c>
      <c r="L391" s="69" t="s">
        <v>782</v>
      </c>
      <c r="M391" s="69" t="s">
        <v>2112</v>
      </c>
      <c r="N391" s="69" t="s">
        <v>2346</v>
      </c>
      <c r="O391" s="69" t="s">
        <v>58</v>
      </c>
      <c r="P391" s="69" t="s">
        <v>58</v>
      </c>
      <c r="Q391" s="69" t="s">
        <v>403</v>
      </c>
      <c r="R391" s="69" t="s">
        <v>234</v>
      </c>
      <c r="S391" s="69" t="s">
        <v>2347</v>
      </c>
      <c r="T391" s="69" t="s">
        <v>75</v>
      </c>
      <c r="U391" s="69" t="s">
        <v>75</v>
      </c>
      <c r="V391" s="69" t="s">
        <v>75</v>
      </c>
      <c r="W391" s="69" t="s">
        <v>75</v>
      </c>
      <c r="X391" s="69" t="s">
        <v>75</v>
      </c>
      <c r="Y391" s="69" t="s">
        <v>68</v>
      </c>
      <c r="Z391" s="69" t="s">
        <v>405</v>
      </c>
      <c r="AA391" s="69" t="s">
        <v>406</v>
      </c>
      <c r="AB391" s="69" t="s">
        <v>102</v>
      </c>
      <c r="AC391" s="69" t="s">
        <v>68</v>
      </c>
      <c r="AD391" s="69"/>
      <c r="AE391" s="69"/>
      <c r="AF391" s="69" t="s">
        <v>72</v>
      </c>
      <c r="AG391" s="69" t="s">
        <v>235</v>
      </c>
      <c r="AH391" s="69" t="s">
        <v>74</v>
      </c>
      <c r="AI391" s="69" t="s">
        <v>75</v>
      </c>
      <c r="AJ391" s="69" t="s">
        <v>2348</v>
      </c>
      <c r="AK391" s="69" t="s">
        <v>90</v>
      </c>
      <c r="AL391" s="69"/>
      <c r="AM391" s="69"/>
      <c r="AN391" s="69" t="s">
        <v>75</v>
      </c>
      <c r="AO391" s="69" t="s">
        <v>75</v>
      </c>
      <c r="AP391" s="69" t="s">
        <v>68</v>
      </c>
      <c r="AQ391" s="69" t="s">
        <v>75</v>
      </c>
      <c r="AR391" s="69" t="s">
        <v>105</v>
      </c>
    </row>
    <row r="392" spans="1:44" hidden="1" x14ac:dyDescent="0.15">
      <c r="A392" t="s">
        <v>46</v>
      </c>
      <c r="B392" t="s">
        <v>47</v>
      </c>
      <c r="C392" t="s">
        <v>48</v>
      </c>
      <c r="D392" t="s">
        <v>47</v>
      </c>
      <c r="E392" t="s">
        <v>394</v>
      </c>
      <c r="F392" t="s">
        <v>443</v>
      </c>
      <c r="G392" t="s">
        <v>395</v>
      </c>
      <c r="H392" t="s">
        <v>428</v>
      </c>
      <c r="I392" t="s">
        <v>965</v>
      </c>
      <c r="J392" t="s">
        <v>605</v>
      </c>
      <c r="K392" t="s">
        <v>966</v>
      </c>
      <c r="L392" t="s">
        <v>782</v>
      </c>
      <c r="M392" t="s">
        <v>607</v>
      </c>
      <c r="N392" t="s">
        <v>2349</v>
      </c>
      <c r="O392" t="s">
        <v>58</v>
      </c>
      <c r="P392" t="s">
        <v>58</v>
      </c>
      <c r="Q392" t="s">
        <v>403</v>
      </c>
      <c r="R392" t="s">
        <v>166</v>
      </c>
      <c r="S392" t="s">
        <v>2350</v>
      </c>
      <c r="T392" t="s">
        <v>2351</v>
      </c>
      <c r="U392" t="s">
        <v>2352</v>
      </c>
      <c r="V392" t="s">
        <v>668</v>
      </c>
      <c r="W392" t="s">
        <v>2353</v>
      </c>
      <c r="X392" t="s">
        <v>2354</v>
      </c>
      <c r="Y392" s="74">
        <v>25593</v>
      </c>
      <c r="Z392" t="s">
        <v>405</v>
      </c>
      <c r="AA392" t="s">
        <v>406</v>
      </c>
      <c r="AB392" t="s">
        <v>102</v>
      </c>
      <c r="AC392" s="74">
        <v>25593</v>
      </c>
      <c r="AF392" t="s">
        <v>72</v>
      </c>
      <c r="AG392" t="s">
        <v>73</v>
      </c>
      <c r="AH392" t="s">
        <v>74</v>
      </c>
      <c r="AI392" t="s">
        <v>75</v>
      </c>
      <c r="AJ392" t="s">
        <v>2196</v>
      </c>
      <c r="AK392" t="s">
        <v>104</v>
      </c>
      <c r="AN392" t="s">
        <v>2355</v>
      </c>
      <c r="AO392" t="s">
        <v>129</v>
      </c>
      <c r="AP392" t="s">
        <v>68</v>
      </c>
      <c r="AQ392" t="s">
        <v>75</v>
      </c>
      <c r="AR392" t="s">
        <v>105</v>
      </c>
    </row>
    <row r="393" spans="1:44" hidden="1" x14ac:dyDescent="0.15">
      <c r="A393" t="s">
        <v>46</v>
      </c>
      <c r="B393" t="s">
        <v>47</v>
      </c>
      <c r="C393" t="s">
        <v>48</v>
      </c>
      <c r="D393" t="s">
        <v>47</v>
      </c>
      <c r="E393" t="s">
        <v>394</v>
      </c>
      <c r="F393" t="s">
        <v>443</v>
      </c>
      <c r="G393" t="s">
        <v>395</v>
      </c>
      <c r="H393" t="s">
        <v>428</v>
      </c>
      <c r="I393" t="s">
        <v>965</v>
      </c>
      <c r="J393" t="s">
        <v>605</v>
      </c>
      <c r="K393" t="s">
        <v>966</v>
      </c>
      <c r="L393" t="s">
        <v>782</v>
      </c>
      <c r="M393" t="s">
        <v>607</v>
      </c>
      <c r="N393" t="s">
        <v>2356</v>
      </c>
      <c r="O393" t="s">
        <v>58</v>
      </c>
      <c r="P393" t="s">
        <v>58</v>
      </c>
      <c r="Q393" t="s">
        <v>403</v>
      </c>
      <c r="R393" t="s">
        <v>166</v>
      </c>
      <c r="S393" t="s">
        <v>2357</v>
      </c>
      <c r="T393" t="s">
        <v>2358</v>
      </c>
      <c r="U393" t="s">
        <v>2359</v>
      </c>
      <c r="V393" t="s">
        <v>439</v>
      </c>
      <c r="W393" t="s">
        <v>1405</v>
      </c>
      <c r="X393" t="s">
        <v>2360</v>
      </c>
      <c r="Y393" s="74">
        <v>43840</v>
      </c>
      <c r="Z393" t="s">
        <v>405</v>
      </c>
      <c r="AA393" t="s">
        <v>406</v>
      </c>
      <c r="AB393" t="s">
        <v>102</v>
      </c>
      <c r="AC393" s="74">
        <v>32659</v>
      </c>
      <c r="AF393" t="s">
        <v>72</v>
      </c>
      <c r="AG393" t="s">
        <v>73</v>
      </c>
      <c r="AH393" t="s">
        <v>74</v>
      </c>
      <c r="AI393" t="s">
        <v>75</v>
      </c>
      <c r="AJ393" t="s">
        <v>2361</v>
      </c>
      <c r="AK393" t="s">
        <v>90</v>
      </c>
      <c r="AN393" t="s">
        <v>75</v>
      </c>
      <c r="AO393" t="s">
        <v>75</v>
      </c>
      <c r="AP393" t="s">
        <v>68</v>
      </c>
      <c r="AQ393" t="s">
        <v>75</v>
      </c>
      <c r="AR393" t="s">
        <v>75</v>
      </c>
    </row>
    <row r="394" spans="1:44" s="69" customFormat="1" hidden="1" x14ac:dyDescent="0.15">
      <c r="A394" s="69" t="s">
        <v>46</v>
      </c>
      <c r="B394" s="69" t="s">
        <v>47</v>
      </c>
      <c r="C394" s="69" t="s">
        <v>48</v>
      </c>
      <c r="D394" s="69" t="s">
        <v>47</v>
      </c>
      <c r="E394" s="69" t="s">
        <v>477</v>
      </c>
      <c r="F394" s="69" t="s">
        <v>443</v>
      </c>
      <c r="G394" s="69" t="s">
        <v>395</v>
      </c>
      <c r="H394" s="69" t="s">
        <v>428</v>
      </c>
      <c r="I394" s="69" t="s">
        <v>2109</v>
      </c>
      <c r="J394" s="69" t="s">
        <v>2110</v>
      </c>
      <c r="K394" s="69" t="s">
        <v>2111</v>
      </c>
      <c r="L394" s="69" t="s">
        <v>782</v>
      </c>
      <c r="M394" s="69" t="s">
        <v>2112</v>
      </c>
      <c r="N394" s="69" t="s">
        <v>2362</v>
      </c>
      <c r="O394" s="69" t="s">
        <v>58</v>
      </c>
      <c r="P394" s="69" t="s">
        <v>58</v>
      </c>
      <c r="Q394" s="69" t="s">
        <v>403</v>
      </c>
      <c r="R394" s="69" t="s">
        <v>234</v>
      </c>
      <c r="S394" s="69" t="s">
        <v>2363</v>
      </c>
      <c r="T394" s="69" t="s">
        <v>75</v>
      </c>
      <c r="U394" s="69" t="s">
        <v>75</v>
      </c>
      <c r="V394" s="69" t="s">
        <v>75</v>
      </c>
      <c r="W394" s="69" t="s">
        <v>75</v>
      </c>
      <c r="X394" s="69" t="s">
        <v>75</v>
      </c>
      <c r="Y394" s="69" t="s">
        <v>68</v>
      </c>
      <c r="Z394" s="69" t="s">
        <v>405</v>
      </c>
      <c r="AA394" s="69" t="s">
        <v>406</v>
      </c>
      <c r="AB394" s="69" t="s">
        <v>102</v>
      </c>
      <c r="AC394" s="69" t="s">
        <v>68</v>
      </c>
      <c r="AF394" s="69" t="s">
        <v>72</v>
      </c>
      <c r="AG394" s="69" t="s">
        <v>235</v>
      </c>
      <c r="AH394" s="69" t="s">
        <v>74</v>
      </c>
      <c r="AI394" s="69" t="s">
        <v>75</v>
      </c>
      <c r="AJ394" s="69" t="s">
        <v>2364</v>
      </c>
      <c r="AK394" s="69" t="s">
        <v>90</v>
      </c>
      <c r="AN394" s="69" t="s">
        <v>75</v>
      </c>
      <c r="AO394" s="69" t="s">
        <v>75</v>
      </c>
      <c r="AP394" s="69" t="s">
        <v>68</v>
      </c>
      <c r="AQ394" s="69" t="s">
        <v>75</v>
      </c>
      <c r="AR394" s="69" t="s">
        <v>105</v>
      </c>
    </row>
    <row r="395" spans="1:44" hidden="1" x14ac:dyDescent="0.15">
      <c r="A395" t="s">
        <v>46</v>
      </c>
      <c r="B395" t="s">
        <v>47</v>
      </c>
      <c r="C395" t="s">
        <v>48</v>
      </c>
      <c r="D395" t="s">
        <v>47</v>
      </c>
      <c r="E395" t="s">
        <v>394</v>
      </c>
      <c r="F395" t="s">
        <v>443</v>
      </c>
      <c r="G395" t="s">
        <v>395</v>
      </c>
      <c r="H395" t="s">
        <v>428</v>
      </c>
      <c r="I395" t="s">
        <v>965</v>
      </c>
      <c r="J395" t="s">
        <v>605</v>
      </c>
      <c r="K395" t="s">
        <v>966</v>
      </c>
      <c r="L395" t="s">
        <v>782</v>
      </c>
      <c r="M395" t="s">
        <v>607</v>
      </c>
      <c r="N395" t="s">
        <v>2365</v>
      </c>
      <c r="O395" t="s">
        <v>58</v>
      </c>
      <c r="P395" t="s">
        <v>58</v>
      </c>
      <c r="Q395" t="s">
        <v>403</v>
      </c>
      <c r="R395" t="s">
        <v>166</v>
      </c>
      <c r="S395" t="s">
        <v>2366</v>
      </c>
      <c r="T395" t="s">
        <v>2367</v>
      </c>
      <c r="U395" t="s">
        <v>2368</v>
      </c>
      <c r="V395" t="s">
        <v>2369</v>
      </c>
      <c r="W395" t="s">
        <v>657</v>
      </c>
      <c r="X395" t="s">
        <v>2370</v>
      </c>
      <c r="Y395" s="74">
        <v>40238</v>
      </c>
      <c r="Z395" t="s">
        <v>127</v>
      </c>
      <c r="AA395" t="s">
        <v>406</v>
      </c>
      <c r="AB395" t="s">
        <v>102</v>
      </c>
      <c r="AC395" s="74">
        <v>29659</v>
      </c>
      <c r="AF395" t="s">
        <v>72</v>
      </c>
      <c r="AG395" t="s">
        <v>73</v>
      </c>
      <c r="AH395" t="s">
        <v>74</v>
      </c>
      <c r="AI395" t="s">
        <v>75</v>
      </c>
      <c r="AJ395" t="s">
        <v>2371</v>
      </c>
      <c r="AK395" t="s">
        <v>104</v>
      </c>
      <c r="AN395" t="s">
        <v>2372</v>
      </c>
      <c r="AO395" t="s">
        <v>129</v>
      </c>
      <c r="AP395" t="s">
        <v>68</v>
      </c>
      <c r="AQ395" t="s">
        <v>75</v>
      </c>
      <c r="AR395" t="s">
        <v>105</v>
      </c>
    </row>
    <row r="396" spans="1:44" hidden="1" x14ac:dyDescent="0.15">
      <c r="A396" t="s">
        <v>46</v>
      </c>
      <c r="B396" t="s">
        <v>47</v>
      </c>
      <c r="C396" t="s">
        <v>48</v>
      </c>
      <c r="D396" t="s">
        <v>47</v>
      </c>
      <c r="E396" t="s">
        <v>394</v>
      </c>
      <c r="F396" t="s">
        <v>443</v>
      </c>
      <c r="G396" t="s">
        <v>395</v>
      </c>
      <c r="H396" t="s">
        <v>428</v>
      </c>
      <c r="I396" t="s">
        <v>965</v>
      </c>
      <c r="J396" t="s">
        <v>605</v>
      </c>
      <c r="K396" t="s">
        <v>966</v>
      </c>
      <c r="L396" t="s">
        <v>782</v>
      </c>
      <c r="M396" t="s">
        <v>607</v>
      </c>
      <c r="N396" t="s">
        <v>2373</v>
      </c>
      <c r="O396" t="s">
        <v>58</v>
      </c>
      <c r="P396" t="s">
        <v>58</v>
      </c>
      <c r="Q396" t="s">
        <v>403</v>
      </c>
      <c r="R396" t="s">
        <v>166</v>
      </c>
      <c r="S396" t="s">
        <v>2374</v>
      </c>
      <c r="T396" t="s">
        <v>2375</v>
      </c>
      <c r="U396" t="s">
        <v>2376</v>
      </c>
      <c r="V396" t="s">
        <v>1142</v>
      </c>
      <c r="W396" t="s">
        <v>2377</v>
      </c>
      <c r="X396" t="s">
        <v>2378</v>
      </c>
      <c r="Y396" t="s">
        <v>68</v>
      </c>
      <c r="Z396" t="s">
        <v>405</v>
      </c>
      <c r="AA396" t="s">
        <v>406</v>
      </c>
      <c r="AB396" t="s">
        <v>102</v>
      </c>
      <c r="AC396" s="74">
        <v>27309</v>
      </c>
      <c r="AF396" t="s">
        <v>72</v>
      </c>
      <c r="AG396" t="s">
        <v>73</v>
      </c>
      <c r="AH396" t="s">
        <v>74</v>
      </c>
      <c r="AI396" t="s">
        <v>75</v>
      </c>
      <c r="AJ396" t="s">
        <v>2379</v>
      </c>
      <c r="AK396" t="s">
        <v>285</v>
      </c>
      <c r="AN396" t="s">
        <v>2380</v>
      </c>
      <c r="AO396" t="s">
        <v>1881</v>
      </c>
      <c r="AP396" t="s">
        <v>68</v>
      </c>
      <c r="AQ396" t="s">
        <v>75</v>
      </c>
      <c r="AR396" t="s">
        <v>105</v>
      </c>
    </row>
    <row r="397" spans="1:44" hidden="1" x14ac:dyDescent="0.15">
      <c r="A397" t="s">
        <v>46</v>
      </c>
      <c r="B397" t="s">
        <v>47</v>
      </c>
      <c r="C397" t="s">
        <v>48</v>
      </c>
      <c r="D397" t="s">
        <v>47</v>
      </c>
      <c r="E397" t="s">
        <v>394</v>
      </c>
      <c r="F397" t="s">
        <v>443</v>
      </c>
      <c r="G397" t="s">
        <v>395</v>
      </c>
      <c r="H397" t="s">
        <v>428</v>
      </c>
      <c r="I397" t="s">
        <v>965</v>
      </c>
      <c r="J397" t="s">
        <v>605</v>
      </c>
      <c r="K397" t="s">
        <v>966</v>
      </c>
      <c r="L397" t="s">
        <v>782</v>
      </c>
      <c r="M397" t="s">
        <v>607</v>
      </c>
      <c r="N397" t="s">
        <v>2381</v>
      </c>
      <c r="O397" t="s">
        <v>58</v>
      </c>
      <c r="P397" t="s">
        <v>58</v>
      </c>
      <c r="Q397" t="s">
        <v>403</v>
      </c>
      <c r="R397" t="s">
        <v>166</v>
      </c>
      <c r="S397" t="s">
        <v>53</v>
      </c>
      <c r="T397" t="s">
        <v>2382</v>
      </c>
      <c r="U397" t="s">
        <v>2383</v>
      </c>
      <c r="V397" t="s">
        <v>2384</v>
      </c>
      <c r="W397" t="s">
        <v>2385</v>
      </c>
      <c r="X397" t="s">
        <v>2386</v>
      </c>
      <c r="Y397" s="74">
        <v>35855</v>
      </c>
      <c r="Z397" t="s">
        <v>420</v>
      </c>
      <c r="AA397" t="s">
        <v>406</v>
      </c>
      <c r="AB397" t="s">
        <v>102</v>
      </c>
      <c r="AC397" s="74">
        <v>25652</v>
      </c>
      <c r="AF397" t="s">
        <v>72</v>
      </c>
      <c r="AG397" t="s">
        <v>73</v>
      </c>
      <c r="AH397" t="s">
        <v>74</v>
      </c>
      <c r="AI397" t="s">
        <v>75</v>
      </c>
      <c r="AJ397" t="s">
        <v>2387</v>
      </c>
      <c r="AK397" t="s">
        <v>90</v>
      </c>
      <c r="AN397" t="s">
        <v>53</v>
      </c>
      <c r="AO397" t="s">
        <v>53</v>
      </c>
      <c r="AP397" t="s">
        <v>68</v>
      </c>
      <c r="AQ397" t="s">
        <v>75</v>
      </c>
      <c r="AR397" t="s">
        <v>105</v>
      </c>
    </row>
    <row r="398" spans="1:44" hidden="1" x14ac:dyDescent="0.15">
      <c r="A398" t="s">
        <v>46</v>
      </c>
      <c r="B398" t="s">
        <v>47</v>
      </c>
      <c r="C398" t="s">
        <v>48</v>
      </c>
      <c r="D398" t="s">
        <v>47</v>
      </c>
      <c r="E398" t="s">
        <v>394</v>
      </c>
      <c r="F398" t="s">
        <v>443</v>
      </c>
      <c r="G398" t="s">
        <v>395</v>
      </c>
      <c r="H398" t="s">
        <v>428</v>
      </c>
      <c r="I398" t="s">
        <v>965</v>
      </c>
      <c r="J398" t="s">
        <v>605</v>
      </c>
      <c r="K398" t="s">
        <v>966</v>
      </c>
      <c r="L398" t="s">
        <v>782</v>
      </c>
      <c r="M398" t="s">
        <v>607</v>
      </c>
      <c r="N398" t="s">
        <v>2388</v>
      </c>
      <c r="O398" t="s">
        <v>58</v>
      </c>
      <c r="P398" t="s">
        <v>424</v>
      </c>
      <c r="Q398" t="s">
        <v>424</v>
      </c>
      <c r="R398" t="s">
        <v>166</v>
      </c>
      <c r="S398" t="s">
        <v>2389</v>
      </c>
      <c r="T398" t="s">
        <v>2390</v>
      </c>
      <c r="U398" t="s">
        <v>2391</v>
      </c>
      <c r="V398" t="s">
        <v>2392</v>
      </c>
      <c r="W398" t="s">
        <v>2393</v>
      </c>
      <c r="X398" t="s">
        <v>2394</v>
      </c>
      <c r="Y398" s="74">
        <v>39037</v>
      </c>
      <c r="Z398" t="s">
        <v>75</v>
      </c>
      <c r="AA398" t="s">
        <v>406</v>
      </c>
      <c r="AB398" t="s">
        <v>102</v>
      </c>
      <c r="AC398" s="74">
        <v>21151</v>
      </c>
      <c r="AF398" t="s">
        <v>72</v>
      </c>
      <c r="AG398" t="s">
        <v>660</v>
      </c>
      <c r="AH398" t="s">
        <v>74</v>
      </c>
      <c r="AI398" t="s">
        <v>75</v>
      </c>
      <c r="AJ398" t="s">
        <v>75</v>
      </c>
      <c r="AK398" t="s">
        <v>285</v>
      </c>
      <c r="AN398" t="s">
        <v>53</v>
      </c>
      <c r="AO398" t="s">
        <v>1009</v>
      </c>
      <c r="AP398" t="s">
        <v>68</v>
      </c>
      <c r="AQ398" t="s">
        <v>75</v>
      </c>
      <c r="AR398" t="s">
        <v>105</v>
      </c>
    </row>
    <row r="399" spans="1:44" hidden="1" x14ac:dyDescent="0.15">
      <c r="A399" t="s">
        <v>46</v>
      </c>
      <c r="B399" t="s">
        <v>47</v>
      </c>
      <c r="C399" t="s">
        <v>48</v>
      </c>
      <c r="D399" t="s">
        <v>47</v>
      </c>
      <c r="E399" t="s">
        <v>394</v>
      </c>
      <c r="F399" t="s">
        <v>443</v>
      </c>
      <c r="G399" t="s">
        <v>395</v>
      </c>
      <c r="H399" t="s">
        <v>428</v>
      </c>
      <c r="I399" t="s">
        <v>965</v>
      </c>
      <c r="J399" t="s">
        <v>605</v>
      </c>
      <c r="K399" t="s">
        <v>966</v>
      </c>
      <c r="L399" t="s">
        <v>782</v>
      </c>
      <c r="M399" t="s">
        <v>607</v>
      </c>
      <c r="N399" t="s">
        <v>2395</v>
      </c>
      <c r="O399" t="s">
        <v>163</v>
      </c>
      <c r="P399" t="s">
        <v>375</v>
      </c>
      <c r="Q399" t="s">
        <v>376</v>
      </c>
      <c r="R399" t="s">
        <v>166</v>
      </c>
      <c r="S399" t="s">
        <v>2396</v>
      </c>
      <c r="T399" t="s">
        <v>2397</v>
      </c>
      <c r="U399" t="s">
        <v>2398</v>
      </c>
      <c r="V399" t="s">
        <v>351</v>
      </c>
      <c r="W399" t="s">
        <v>2399</v>
      </c>
      <c r="X399" t="s">
        <v>2400</v>
      </c>
      <c r="Y399" s="74">
        <v>38774</v>
      </c>
      <c r="Z399" t="s">
        <v>381</v>
      </c>
      <c r="AA399" t="s">
        <v>70</v>
      </c>
      <c r="AB399" t="s">
        <v>102</v>
      </c>
      <c r="AC399" s="74">
        <v>29501</v>
      </c>
      <c r="AF399" t="s">
        <v>72</v>
      </c>
      <c r="AG399" t="s">
        <v>174</v>
      </c>
      <c r="AH399" t="s">
        <v>74</v>
      </c>
      <c r="AI399" t="s">
        <v>75</v>
      </c>
      <c r="AJ399" t="s">
        <v>75</v>
      </c>
      <c r="AK399" t="s">
        <v>382</v>
      </c>
      <c r="AN399" t="s">
        <v>53</v>
      </c>
      <c r="AO399" t="s">
        <v>897</v>
      </c>
      <c r="AP399" t="s">
        <v>68</v>
      </c>
      <c r="AQ399" t="s">
        <v>75</v>
      </c>
      <c r="AR399" t="s">
        <v>105</v>
      </c>
    </row>
    <row r="400" spans="1:44" hidden="1" x14ac:dyDescent="0.15">
      <c r="A400" t="s">
        <v>46</v>
      </c>
      <c r="B400" t="s">
        <v>47</v>
      </c>
      <c r="C400" t="s">
        <v>48</v>
      </c>
      <c r="D400" t="s">
        <v>47</v>
      </c>
      <c r="E400" t="s">
        <v>394</v>
      </c>
      <c r="F400" t="s">
        <v>443</v>
      </c>
      <c r="G400" t="s">
        <v>395</v>
      </c>
      <c r="H400" t="s">
        <v>428</v>
      </c>
      <c r="I400" t="s">
        <v>965</v>
      </c>
      <c r="J400" t="s">
        <v>605</v>
      </c>
      <c r="K400" t="s">
        <v>966</v>
      </c>
      <c r="L400" t="s">
        <v>782</v>
      </c>
      <c r="M400" t="s">
        <v>607</v>
      </c>
      <c r="N400" t="s">
        <v>2401</v>
      </c>
      <c r="O400" t="s">
        <v>163</v>
      </c>
      <c r="P400" t="s">
        <v>375</v>
      </c>
      <c r="Q400" t="s">
        <v>376</v>
      </c>
      <c r="R400" t="s">
        <v>166</v>
      </c>
      <c r="S400" t="s">
        <v>2402</v>
      </c>
      <c r="T400" t="s">
        <v>2403</v>
      </c>
      <c r="U400" t="s">
        <v>2404</v>
      </c>
      <c r="V400" t="s">
        <v>2405</v>
      </c>
      <c r="W400" t="s">
        <v>439</v>
      </c>
      <c r="X400" t="s">
        <v>2406</v>
      </c>
      <c r="Y400" s="74">
        <v>38355</v>
      </c>
      <c r="Z400" t="s">
        <v>381</v>
      </c>
      <c r="AA400" t="s">
        <v>70</v>
      </c>
      <c r="AB400" t="s">
        <v>102</v>
      </c>
      <c r="AC400" s="74">
        <v>24991</v>
      </c>
      <c r="AF400" t="s">
        <v>72</v>
      </c>
      <c r="AG400" t="s">
        <v>174</v>
      </c>
      <c r="AH400" t="s">
        <v>74</v>
      </c>
      <c r="AI400" t="s">
        <v>75</v>
      </c>
      <c r="AJ400" t="s">
        <v>75</v>
      </c>
      <c r="AK400" t="s">
        <v>76</v>
      </c>
      <c r="AN400" t="s">
        <v>53</v>
      </c>
      <c r="AO400" t="s">
        <v>53</v>
      </c>
      <c r="AP400" t="s">
        <v>68</v>
      </c>
      <c r="AQ400" t="s">
        <v>75</v>
      </c>
      <c r="AR400" t="s">
        <v>105</v>
      </c>
    </row>
    <row r="401" spans="1:44" hidden="1" x14ac:dyDescent="0.15">
      <c r="A401" t="s">
        <v>46</v>
      </c>
      <c r="B401" t="s">
        <v>47</v>
      </c>
      <c r="C401" t="s">
        <v>48</v>
      </c>
      <c r="D401" t="s">
        <v>47</v>
      </c>
      <c r="E401" t="s">
        <v>394</v>
      </c>
      <c r="F401" t="s">
        <v>443</v>
      </c>
      <c r="G401" t="s">
        <v>395</v>
      </c>
      <c r="H401" t="s">
        <v>428</v>
      </c>
      <c r="I401" t="s">
        <v>965</v>
      </c>
      <c r="J401" t="s">
        <v>605</v>
      </c>
      <c r="K401" t="s">
        <v>966</v>
      </c>
      <c r="L401" t="s">
        <v>782</v>
      </c>
      <c r="M401" t="s">
        <v>607</v>
      </c>
      <c r="N401" t="s">
        <v>2407</v>
      </c>
      <c r="O401" t="s">
        <v>163</v>
      </c>
      <c r="P401" t="s">
        <v>375</v>
      </c>
      <c r="Q401" t="s">
        <v>1943</v>
      </c>
      <c r="R401" t="s">
        <v>166</v>
      </c>
      <c r="S401" t="s">
        <v>2408</v>
      </c>
      <c r="T401" t="s">
        <v>2409</v>
      </c>
      <c r="U401" t="s">
        <v>2410</v>
      </c>
      <c r="V401" t="s">
        <v>2411</v>
      </c>
      <c r="W401" t="s">
        <v>1491</v>
      </c>
      <c r="X401" t="s">
        <v>2412</v>
      </c>
      <c r="Y401" s="74">
        <v>32762</v>
      </c>
      <c r="Z401" t="s">
        <v>679</v>
      </c>
      <c r="AA401" t="s">
        <v>70</v>
      </c>
      <c r="AB401" t="s">
        <v>102</v>
      </c>
      <c r="AC401" s="74">
        <v>22286</v>
      </c>
      <c r="AF401" t="s">
        <v>72</v>
      </c>
      <c r="AG401" t="s">
        <v>174</v>
      </c>
      <c r="AH401" t="s">
        <v>74</v>
      </c>
      <c r="AI401" t="s">
        <v>75</v>
      </c>
      <c r="AJ401" t="s">
        <v>75</v>
      </c>
      <c r="AK401" t="s">
        <v>90</v>
      </c>
      <c r="AN401" t="s">
        <v>53</v>
      </c>
      <c r="AO401" t="s">
        <v>53</v>
      </c>
      <c r="AP401" t="s">
        <v>68</v>
      </c>
      <c r="AQ401" t="s">
        <v>75</v>
      </c>
      <c r="AR401" t="s">
        <v>105</v>
      </c>
    </row>
    <row r="402" spans="1:44" hidden="1" x14ac:dyDescent="0.15">
      <c r="A402" t="s">
        <v>46</v>
      </c>
      <c r="B402" t="s">
        <v>47</v>
      </c>
      <c r="C402" t="s">
        <v>48</v>
      </c>
      <c r="D402" t="s">
        <v>47</v>
      </c>
      <c r="E402" t="s">
        <v>394</v>
      </c>
      <c r="F402" t="s">
        <v>443</v>
      </c>
      <c r="G402" t="s">
        <v>395</v>
      </c>
      <c r="H402" t="s">
        <v>836</v>
      </c>
      <c r="I402" t="s">
        <v>1059</v>
      </c>
      <c r="J402" t="s">
        <v>1060</v>
      </c>
      <c r="K402" t="s">
        <v>1061</v>
      </c>
      <c r="L402" t="s">
        <v>782</v>
      </c>
      <c r="M402" t="s">
        <v>1062</v>
      </c>
      <c r="N402" t="s">
        <v>2413</v>
      </c>
      <c r="O402" t="s">
        <v>58</v>
      </c>
      <c r="P402" t="s">
        <v>59</v>
      </c>
      <c r="Q402" t="s">
        <v>628</v>
      </c>
      <c r="R402" t="s">
        <v>61</v>
      </c>
      <c r="S402" t="s">
        <v>2414</v>
      </c>
      <c r="T402" t="s">
        <v>2415</v>
      </c>
      <c r="U402" t="s">
        <v>2416</v>
      </c>
      <c r="V402" t="s">
        <v>2417</v>
      </c>
      <c r="W402" t="s">
        <v>2418</v>
      </c>
      <c r="X402" t="s">
        <v>1997</v>
      </c>
      <c r="Y402" s="74">
        <v>42779</v>
      </c>
      <c r="Z402" t="s">
        <v>88</v>
      </c>
      <c r="AA402" t="s">
        <v>70</v>
      </c>
      <c r="AB402" t="s">
        <v>2238</v>
      </c>
      <c r="AC402" s="74">
        <v>22522</v>
      </c>
      <c r="AD402" s="74">
        <v>42779</v>
      </c>
      <c r="AE402" s="74">
        <v>44239</v>
      </c>
      <c r="AF402" t="s">
        <v>103</v>
      </c>
      <c r="AG402" t="s">
        <v>73</v>
      </c>
      <c r="AH402" t="s">
        <v>74</v>
      </c>
      <c r="AI402" t="s">
        <v>75</v>
      </c>
      <c r="AJ402" t="s">
        <v>75</v>
      </c>
      <c r="AK402" t="s">
        <v>104</v>
      </c>
      <c r="AN402" t="s">
        <v>2419</v>
      </c>
      <c r="AO402" t="s">
        <v>2420</v>
      </c>
      <c r="AP402" t="s">
        <v>68</v>
      </c>
      <c r="AQ402" t="s">
        <v>75</v>
      </c>
      <c r="AR402" t="s">
        <v>105</v>
      </c>
    </row>
    <row r="403" spans="1:44" s="69" customFormat="1" hidden="1" x14ac:dyDescent="0.15">
      <c r="A403" s="69" t="s">
        <v>46</v>
      </c>
      <c r="B403" s="69" t="s">
        <v>47</v>
      </c>
      <c r="C403" s="69" t="s">
        <v>48</v>
      </c>
      <c r="D403" s="69" t="s">
        <v>47</v>
      </c>
      <c r="E403" s="69" t="s">
        <v>477</v>
      </c>
      <c r="F403" s="69" t="s">
        <v>443</v>
      </c>
      <c r="G403" s="69" t="s">
        <v>395</v>
      </c>
      <c r="H403" s="69" t="s">
        <v>428</v>
      </c>
      <c r="I403" s="69" t="s">
        <v>2109</v>
      </c>
      <c r="J403" s="69" t="s">
        <v>2110</v>
      </c>
      <c r="K403" s="69" t="s">
        <v>2111</v>
      </c>
      <c r="L403" s="69" t="s">
        <v>782</v>
      </c>
      <c r="M403" s="69" t="s">
        <v>2112</v>
      </c>
      <c r="N403" s="69" t="s">
        <v>2421</v>
      </c>
      <c r="O403" s="69" t="s">
        <v>58</v>
      </c>
      <c r="P403" s="69" t="s">
        <v>58</v>
      </c>
      <c r="Q403" s="69" t="s">
        <v>403</v>
      </c>
      <c r="R403" s="69" t="s">
        <v>234</v>
      </c>
      <c r="S403" s="69" t="s">
        <v>2422</v>
      </c>
      <c r="T403" s="69" t="s">
        <v>75</v>
      </c>
      <c r="U403" s="69" t="s">
        <v>75</v>
      </c>
      <c r="V403" s="69" t="s">
        <v>75</v>
      </c>
      <c r="W403" s="69" t="s">
        <v>75</v>
      </c>
      <c r="X403" s="69" t="s">
        <v>75</v>
      </c>
      <c r="Y403" s="69" t="s">
        <v>68</v>
      </c>
      <c r="Z403" s="69" t="s">
        <v>405</v>
      </c>
      <c r="AA403" s="69" t="s">
        <v>406</v>
      </c>
      <c r="AB403" s="69" t="s">
        <v>102</v>
      </c>
      <c r="AC403" s="69" t="s">
        <v>68</v>
      </c>
      <c r="AF403" s="69" t="s">
        <v>72</v>
      </c>
      <c r="AG403" s="69" t="s">
        <v>235</v>
      </c>
      <c r="AH403" s="69" t="s">
        <v>74</v>
      </c>
      <c r="AI403" s="69" t="s">
        <v>75</v>
      </c>
      <c r="AJ403" s="69" t="s">
        <v>2423</v>
      </c>
      <c r="AK403" s="69" t="s">
        <v>90</v>
      </c>
      <c r="AN403" s="69" t="s">
        <v>75</v>
      </c>
      <c r="AO403" s="69" t="s">
        <v>75</v>
      </c>
      <c r="AP403" s="69" t="s">
        <v>68</v>
      </c>
      <c r="AQ403" s="69" t="s">
        <v>75</v>
      </c>
      <c r="AR403" s="69" t="s">
        <v>105</v>
      </c>
    </row>
    <row r="404" spans="1:44" s="69" customFormat="1" hidden="1" x14ac:dyDescent="0.15">
      <c r="A404" s="69" t="s">
        <v>46</v>
      </c>
      <c r="B404" s="69" t="s">
        <v>47</v>
      </c>
      <c r="C404" s="69" t="s">
        <v>48</v>
      </c>
      <c r="D404" s="69" t="s">
        <v>47</v>
      </c>
      <c r="E404" s="69" t="s">
        <v>47</v>
      </c>
      <c r="F404" s="69" t="s">
        <v>443</v>
      </c>
      <c r="G404" s="69" t="s">
        <v>395</v>
      </c>
      <c r="H404" s="69" t="s">
        <v>428</v>
      </c>
      <c r="I404" s="69" t="s">
        <v>926</v>
      </c>
      <c r="J404" s="69" t="s">
        <v>927</v>
      </c>
      <c r="K404" s="69" t="s">
        <v>928</v>
      </c>
      <c r="L404" s="69" t="s">
        <v>782</v>
      </c>
      <c r="M404" s="69" t="s">
        <v>929</v>
      </c>
      <c r="N404" s="69" t="s">
        <v>2424</v>
      </c>
      <c r="O404" s="69" t="s">
        <v>58</v>
      </c>
      <c r="P404" s="69" t="s">
        <v>58</v>
      </c>
      <c r="Q404" s="69" t="s">
        <v>403</v>
      </c>
      <c r="R404" s="69" t="s">
        <v>234</v>
      </c>
      <c r="S404" s="69" t="s">
        <v>2425</v>
      </c>
      <c r="T404" s="69" t="s">
        <v>75</v>
      </c>
      <c r="U404" s="69" t="s">
        <v>75</v>
      </c>
      <c r="V404" s="69" t="s">
        <v>75</v>
      </c>
      <c r="W404" s="69" t="s">
        <v>75</v>
      </c>
      <c r="X404" s="69" t="s">
        <v>75</v>
      </c>
      <c r="Y404" s="69" t="s">
        <v>68</v>
      </c>
      <c r="Z404" s="69" t="s">
        <v>405</v>
      </c>
      <c r="AA404" s="69" t="s">
        <v>406</v>
      </c>
      <c r="AB404" s="69" t="s">
        <v>102</v>
      </c>
      <c r="AC404" s="69" t="s">
        <v>68</v>
      </c>
      <c r="AF404" s="69" t="s">
        <v>72</v>
      </c>
      <c r="AG404" s="69" t="s">
        <v>235</v>
      </c>
      <c r="AH404" s="69" t="s">
        <v>74</v>
      </c>
      <c r="AI404" s="69" t="s">
        <v>75</v>
      </c>
      <c r="AJ404" s="69" t="s">
        <v>2426</v>
      </c>
      <c r="AK404" s="69" t="s">
        <v>90</v>
      </c>
      <c r="AN404" s="69" t="s">
        <v>75</v>
      </c>
      <c r="AO404" s="69" t="s">
        <v>75</v>
      </c>
      <c r="AP404" s="69" t="s">
        <v>68</v>
      </c>
      <c r="AQ404" s="69" t="s">
        <v>75</v>
      </c>
      <c r="AR404" s="69" t="s">
        <v>105</v>
      </c>
    </row>
    <row r="405" spans="1:44" hidden="1" x14ac:dyDescent="0.15">
      <c r="A405" s="69" t="s">
        <v>46</v>
      </c>
      <c r="B405" s="69" t="s">
        <v>47</v>
      </c>
      <c r="C405" s="69" t="s">
        <v>48</v>
      </c>
      <c r="D405" s="69" t="s">
        <v>47</v>
      </c>
      <c r="E405" s="69" t="s">
        <v>47</v>
      </c>
      <c r="F405" s="69" t="s">
        <v>443</v>
      </c>
      <c r="G405" s="69" t="s">
        <v>395</v>
      </c>
      <c r="H405" s="69" t="s">
        <v>428</v>
      </c>
      <c r="I405" s="69" t="s">
        <v>926</v>
      </c>
      <c r="J405" s="69" t="s">
        <v>927</v>
      </c>
      <c r="K405" s="69" t="s">
        <v>928</v>
      </c>
      <c r="L405" s="69" t="s">
        <v>782</v>
      </c>
      <c r="M405" s="69" t="s">
        <v>929</v>
      </c>
      <c r="N405" s="69" t="s">
        <v>2427</v>
      </c>
      <c r="O405" s="69" t="s">
        <v>58</v>
      </c>
      <c r="P405" s="69" t="s">
        <v>58</v>
      </c>
      <c r="Q405" s="69" t="s">
        <v>403</v>
      </c>
      <c r="R405" s="69" t="s">
        <v>234</v>
      </c>
      <c r="S405" s="69" t="s">
        <v>2428</v>
      </c>
      <c r="T405" s="69" t="s">
        <v>75</v>
      </c>
      <c r="U405" s="69" t="s">
        <v>75</v>
      </c>
      <c r="V405" s="69" t="s">
        <v>75</v>
      </c>
      <c r="W405" s="69" t="s">
        <v>75</v>
      </c>
      <c r="X405" s="69" t="s">
        <v>75</v>
      </c>
      <c r="Y405" s="69" t="s">
        <v>68</v>
      </c>
      <c r="Z405" s="69" t="s">
        <v>405</v>
      </c>
      <c r="AA405" s="69" t="s">
        <v>406</v>
      </c>
      <c r="AB405" s="69" t="s">
        <v>102</v>
      </c>
      <c r="AC405" s="69" t="s">
        <v>68</v>
      </c>
      <c r="AD405" s="69"/>
      <c r="AE405" s="69"/>
      <c r="AF405" s="69" t="s">
        <v>72</v>
      </c>
      <c r="AG405" s="69" t="s">
        <v>235</v>
      </c>
      <c r="AH405" s="69" t="s">
        <v>74</v>
      </c>
      <c r="AI405" s="69" t="s">
        <v>75</v>
      </c>
      <c r="AJ405" s="69" t="s">
        <v>2429</v>
      </c>
      <c r="AK405" s="69" t="s">
        <v>90</v>
      </c>
      <c r="AL405" s="69"/>
      <c r="AM405" s="69"/>
      <c r="AN405" s="69" t="s">
        <v>75</v>
      </c>
      <c r="AO405" s="69" t="s">
        <v>75</v>
      </c>
      <c r="AP405" s="69" t="s">
        <v>68</v>
      </c>
      <c r="AQ405" s="69" t="s">
        <v>75</v>
      </c>
      <c r="AR405" s="69" t="s">
        <v>105</v>
      </c>
    </row>
    <row r="406" spans="1:44" hidden="1" x14ac:dyDescent="0.15">
      <c r="A406" t="s">
        <v>46</v>
      </c>
      <c r="B406" t="s">
        <v>47</v>
      </c>
      <c r="C406" t="s">
        <v>48</v>
      </c>
      <c r="D406" t="s">
        <v>47</v>
      </c>
      <c r="E406" t="s">
        <v>394</v>
      </c>
      <c r="F406" t="s">
        <v>443</v>
      </c>
      <c r="G406" t="s">
        <v>395</v>
      </c>
      <c r="H406" t="s">
        <v>836</v>
      </c>
      <c r="I406" t="s">
        <v>1059</v>
      </c>
      <c r="J406" t="s">
        <v>1060</v>
      </c>
      <c r="K406" t="s">
        <v>1061</v>
      </c>
      <c r="L406" t="s">
        <v>782</v>
      </c>
      <c r="M406" t="s">
        <v>1062</v>
      </c>
      <c r="N406" t="s">
        <v>2430</v>
      </c>
      <c r="O406" t="s">
        <v>58</v>
      </c>
      <c r="P406" t="s">
        <v>58</v>
      </c>
      <c r="Q406" t="s">
        <v>403</v>
      </c>
      <c r="R406" t="s">
        <v>166</v>
      </c>
      <c r="S406" t="s">
        <v>2431</v>
      </c>
      <c r="T406" t="s">
        <v>2432</v>
      </c>
      <c r="U406" t="s">
        <v>2433</v>
      </c>
      <c r="V406" t="s">
        <v>2434</v>
      </c>
      <c r="W406" t="s">
        <v>2435</v>
      </c>
      <c r="X406" t="s">
        <v>2436</v>
      </c>
      <c r="Y406" s="74">
        <v>28778</v>
      </c>
      <c r="Z406" t="s">
        <v>420</v>
      </c>
      <c r="AA406" t="s">
        <v>406</v>
      </c>
      <c r="AB406" t="s">
        <v>102</v>
      </c>
      <c r="AC406" s="74">
        <v>28778</v>
      </c>
      <c r="AF406" t="s">
        <v>72</v>
      </c>
      <c r="AG406" t="s">
        <v>73</v>
      </c>
      <c r="AH406" t="s">
        <v>74</v>
      </c>
      <c r="AI406" t="s">
        <v>75</v>
      </c>
      <c r="AJ406" t="s">
        <v>2437</v>
      </c>
      <c r="AK406" t="s">
        <v>104</v>
      </c>
      <c r="AN406" t="s">
        <v>2438</v>
      </c>
      <c r="AO406" t="s">
        <v>129</v>
      </c>
      <c r="AP406" t="s">
        <v>68</v>
      </c>
      <c r="AQ406" t="s">
        <v>75</v>
      </c>
      <c r="AR406" t="s">
        <v>105</v>
      </c>
    </row>
    <row r="407" spans="1:44" hidden="1" x14ac:dyDescent="0.15">
      <c r="A407" t="s">
        <v>46</v>
      </c>
      <c r="B407" t="s">
        <v>47</v>
      </c>
      <c r="C407" t="s">
        <v>48</v>
      </c>
      <c r="D407" t="s">
        <v>47</v>
      </c>
      <c r="E407" t="s">
        <v>394</v>
      </c>
      <c r="F407" t="s">
        <v>443</v>
      </c>
      <c r="G407" t="s">
        <v>395</v>
      </c>
      <c r="H407" t="s">
        <v>836</v>
      </c>
      <c r="I407" t="s">
        <v>1059</v>
      </c>
      <c r="J407" t="s">
        <v>1060</v>
      </c>
      <c r="K407" t="s">
        <v>1061</v>
      </c>
      <c r="L407" t="s">
        <v>782</v>
      </c>
      <c r="M407" t="s">
        <v>1062</v>
      </c>
      <c r="N407" t="s">
        <v>2439</v>
      </c>
      <c r="O407" t="s">
        <v>58</v>
      </c>
      <c r="P407" t="s">
        <v>58</v>
      </c>
      <c r="Q407" t="s">
        <v>403</v>
      </c>
      <c r="R407" t="s">
        <v>166</v>
      </c>
      <c r="S407" t="s">
        <v>2440</v>
      </c>
      <c r="T407" t="s">
        <v>2441</v>
      </c>
      <c r="U407" t="s">
        <v>2442</v>
      </c>
      <c r="V407" t="s">
        <v>2443</v>
      </c>
      <c r="W407" t="s">
        <v>723</v>
      </c>
      <c r="X407" t="s">
        <v>2444</v>
      </c>
      <c r="Y407" s="74">
        <v>43840</v>
      </c>
      <c r="Z407" t="s">
        <v>405</v>
      </c>
      <c r="AA407" t="s">
        <v>406</v>
      </c>
      <c r="AB407" t="s">
        <v>102</v>
      </c>
      <c r="AC407" s="74">
        <v>28532</v>
      </c>
      <c r="AF407" t="s">
        <v>72</v>
      </c>
      <c r="AG407" t="s">
        <v>73</v>
      </c>
      <c r="AH407" t="s">
        <v>74</v>
      </c>
      <c r="AI407" t="s">
        <v>75</v>
      </c>
      <c r="AJ407" t="s">
        <v>2126</v>
      </c>
      <c r="AK407" t="s">
        <v>90</v>
      </c>
      <c r="AN407" t="s">
        <v>75</v>
      </c>
      <c r="AO407" t="s">
        <v>75</v>
      </c>
      <c r="AP407" t="s">
        <v>68</v>
      </c>
      <c r="AQ407" t="s">
        <v>75</v>
      </c>
      <c r="AR407" t="s">
        <v>75</v>
      </c>
    </row>
    <row r="408" spans="1:44" hidden="1" x14ac:dyDescent="0.15">
      <c r="A408" t="s">
        <v>46</v>
      </c>
      <c r="B408" t="s">
        <v>47</v>
      </c>
      <c r="C408" t="s">
        <v>48</v>
      </c>
      <c r="D408" t="s">
        <v>47</v>
      </c>
      <c r="E408" t="s">
        <v>394</v>
      </c>
      <c r="F408" t="s">
        <v>443</v>
      </c>
      <c r="G408" t="s">
        <v>395</v>
      </c>
      <c r="H408" t="s">
        <v>836</v>
      </c>
      <c r="I408" t="s">
        <v>1059</v>
      </c>
      <c r="J408" t="s">
        <v>1060</v>
      </c>
      <c r="K408" t="s">
        <v>1061</v>
      </c>
      <c r="L408" t="s">
        <v>782</v>
      </c>
      <c r="M408" t="s">
        <v>1062</v>
      </c>
      <c r="N408" t="s">
        <v>2445</v>
      </c>
      <c r="O408" t="s">
        <v>58</v>
      </c>
      <c r="P408" t="s">
        <v>58</v>
      </c>
      <c r="Q408" t="s">
        <v>403</v>
      </c>
      <c r="R408" t="s">
        <v>166</v>
      </c>
      <c r="S408" t="s">
        <v>2446</v>
      </c>
      <c r="T408" t="s">
        <v>2447</v>
      </c>
      <c r="U408" t="s">
        <v>2448</v>
      </c>
      <c r="V408" t="s">
        <v>2449</v>
      </c>
      <c r="W408" t="s">
        <v>658</v>
      </c>
      <c r="X408" t="s">
        <v>2450</v>
      </c>
      <c r="Y408" s="74">
        <v>40238</v>
      </c>
      <c r="Z408" t="s">
        <v>127</v>
      </c>
      <c r="AA408" t="s">
        <v>406</v>
      </c>
      <c r="AB408" t="s">
        <v>102</v>
      </c>
      <c r="AC408" s="74">
        <v>27356</v>
      </c>
      <c r="AF408" t="s">
        <v>72</v>
      </c>
      <c r="AG408" t="s">
        <v>73</v>
      </c>
      <c r="AH408" t="s">
        <v>74</v>
      </c>
      <c r="AI408" t="s">
        <v>75</v>
      </c>
      <c r="AJ408" t="s">
        <v>2139</v>
      </c>
      <c r="AK408" t="s">
        <v>285</v>
      </c>
      <c r="AN408" t="s">
        <v>53</v>
      </c>
      <c r="AO408" t="s">
        <v>1881</v>
      </c>
      <c r="AP408" t="s">
        <v>68</v>
      </c>
      <c r="AQ408" t="s">
        <v>75</v>
      </c>
      <c r="AR408" t="s">
        <v>105</v>
      </c>
    </row>
    <row r="409" spans="1:44" hidden="1" x14ac:dyDescent="0.15">
      <c r="A409" s="69" t="s">
        <v>46</v>
      </c>
      <c r="B409" s="69" t="s">
        <v>47</v>
      </c>
      <c r="C409" s="69" t="s">
        <v>48</v>
      </c>
      <c r="D409" s="69" t="s">
        <v>47</v>
      </c>
      <c r="E409" s="69" t="s">
        <v>47</v>
      </c>
      <c r="F409" s="69" t="s">
        <v>443</v>
      </c>
      <c r="G409" s="69" t="s">
        <v>395</v>
      </c>
      <c r="H409" s="69" t="s">
        <v>428</v>
      </c>
      <c r="I409" s="69" t="s">
        <v>926</v>
      </c>
      <c r="J409" s="69" t="s">
        <v>927</v>
      </c>
      <c r="K409" s="69" t="s">
        <v>928</v>
      </c>
      <c r="L409" s="69" t="s">
        <v>782</v>
      </c>
      <c r="M409" s="69" t="s">
        <v>929</v>
      </c>
      <c r="N409" s="69" t="s">
        <v>2451</v>
      </c>
      <c r="O409" s="69" t="s">
        <v>58</v>
      </c>
      <c r="P409" s="69" t="s">
        <v>58</v>
      </c>
      <c r="Q409" s="69" t="s">
        <v>403</v>
      </c>
      <c r="R409" s="69" t="s">
        <v>234</v>
      </c>
      <c r="S409" s="69" t="s">
        <v>2452</v>
      </c>
      <c r="T409" s="69" t="s">
        <v>75</v>
      </c>
      <c r="U409" s="69" t="s">
        <v>75</v>
      </c>
      <c r="V409" s="69" t="s">
        <v>75</v>
      </c>
      <c r="W409" s="69" t="s">
        <v>75</v>
      </c>
      <c r="X409" s="69" t="s">
        <v>75</v>
      </c>
      <c r="Y409" s="69" t="s">
        <v>68</v>
      </c>
      <c r="Z409" s="69" t="s">
        <v>405</v>
      </c>
      <c r="AA409" s="69" t="s">
        <v>406</v>
      </c>
      <c r="AB409" s="69" t="s">
        <v>102</v>
      </c>
      <c r="AC409" s="69" t="s">
        <v>68</v>
      </c>
      <c r="AD409" s="69"/>
      <c r="AE409" s="69"/>
      <c r="AF409" s="69" t="s">
        <v>72</v>
      </c>
      <c r="AG409" s="69" t="s">
        <v>235</v>
      </c>
      <c r="AH409" s="69" t="s">
        <v>74</v>
      </c>
      <c r="AI409" s="69" t="s">
        <v>75</v>
      </c>
      <c r="AJ409" s="69" t="s">
        <v>2453</v>
      </c>
      <c r="AK409" s="69" t="s">
        <v>90</v>
      </c>
      <c r="AL409" s="69"/>
      <c r="AM409" s="69"/>
      <c r="AN409" s="69" t="s">
        <v>75</v>
      </c>
      <c r="AO409" s="69" t="s">
        <v>75</v>
      </c>
      <c r="AP409" s="69" t="s">
        <v>68</v>
      </c>
      <c r="AQ409" s="69" t="s">
        <v>75</v>
      </c>
      <c r="AR409" s="69" t="s">
        <v>105</v>
      </c>
    </row>
    <row r="410" spans="1:44" hidden="1" x14ac:dyDescent="0.15">
      <c r="A410" t="s">
        <v>46</v>
      </c>
      <c r="B410" t="s">
        <v>47</v>
      </c>
      <c r="C410" t="s">
        <v>48</v>
      </c>
      <c r="D410" t="s">
        <v>47</v>
      </c>
      <c r="E410" t="s">
        <v>394</v>
      </c>
      <c r="F410" t="s">
        <v>443</v>
      </c>
      <c r="G410" t="s">
        <v>395</v>
      </c>
      <c r="H410" t="s">
        <v>836</v>
      </c>
      <c r="I410" t="s">
        <v>1059</v>
      </c>
      <c r="J410" t="s">
        <v>1060</v>
      </c>
      <c r="K410" t="s">
        <v>1061</v>
      </c>
      <c r="L410" t="s">
        <v>782</v>
      </c>
      <c r="M410" t="s">
        <v>1062</v>
      </c>
      <c r="N410" t="s">
        <v>1066</v>
      </c>
      <c r="O410" t="s">
        <v>58</v>
      </c>
      <c r="P410" t="s">
        <v>58</v>
      </c>
      <c r="Q410" t="s">
        <v>403</v>
      </c>
      <c r="R410" t="s">
        <v>166</v>
      </c>
      <c r="S410" t="s">
        <v>1289</v>
      </c>
      <c r="T410" t="s">
        <v>1958</v>
      </c>
      <c r="U410" t="s">
        <v>1959</v>
      </c>
      <c r="V410" t="s">
        <v>1960</v>
      </c>
      <c r="W410" t="s">
        <v>1961</v>
      </c>
      <c r="X410" t="s">
        <v>1962</v>
      </c>
      <c r="Y410" s="74">
        <v>36586</v>
      </c>
      <c r="Z410" t="s">
        <v>69</v>
      </c>
      <c r="AA410" t="s">
        <v>406</v>
      </c>
      <c r="AB410" t="s">
        <v>790</v>
      </c>
      <c r="AC410" s="74">
        <v>20963</v>
      </c>
      <c r="AD410" s="74">
        <v>44197</v>
      </c>
      <c r="AE410" s="74">
        <v>44561</v>
      </c>
      <c r="AF410" t="s">
        <v>72</v>
      </c>
      <c r="AG410" t="s">
        <v>73</v>
      </c>
      <c r="AH410" t="s">
        <v>74</v>
      </c>
      <c r="AI410" t="s">
        <v>75</v>
      </c>
      <c r="AJ410" t="s">
        <v>1068</v>
      </c>
      <c r="AK410" t="s">
        <v>90</v>
      </c>
      <c r="AN410" t="s">
        <v>53</v>
      </c>
      <c r="AO410" t="s">
        <v>53</v>
      </c>
      <c r="AP410" t="s">
        <v>68</v>
      </c>
      <c r="AQ410" t="s">
        <v>75</v>
      </c>
      <c r="AR410" t="s">
        <v>105</v>
      </c>
    </row>
    <row r="411" spans="1:44" hidden="1" x14ac:dyDescent="0.15">
      <c r="A411" t="s">
        <v>46</v>
      </c>
      <c r="B411" t="s">
        <v>47</v>
      </c>
      <c r="C411" t="s">
        <v>48</v>
      </c>
      <c r="D411" t="s">
        <v>47</v>
      </c>
      <c r="E411" t="s">
        <v>394</v>
      </c>
      <c r="F411" t="s">
        <v>443</v>
      </c>
      <c r="G411" t="s">
        <v>395</v>
      </c>
      <c r="H411" t="s">
        <v>836</v>
      </c>
      <c r="I411" t="s">
        <v>1059</v>
      </c>
      <c r="J411" t="s">
        <v>1060</v>
      </c>
      <c r="K411" t="s">
        <v>1061</v>
      </c>
      <c r="L411" t="s">
        <v>782</v>
      </c>
      <c r="M411" t="s">
        <v>1062</v>
      </c>
      <c r="N411" t="s">
        <v>2454</v>
      </c>
      <c r="O411" t="s">
        <v>58</v>
      </c>
      <c r="P411" t="s">
        <v>424</v>
      </c>
      <c r="Q411" t="s">
        <v>424</v>
      </c>
      <c r="R411" t="s">
        <v>234</v>
      </c>
      <c r="S411" t="s">
        <v>2455</v>
      </c>
      <c r="T411" t="s">
        <v>75</v>
      </c>
      <c r="U411" t="s">
        <v>75</v>
      </c>
      <c r="V411" t="s">
        <v>75</v>
      </c>
      <c r="W411" t="s">
        <v>75</v>
      </c>
      <c r="X411" t="s">
        <v>75</v>
      </c>
      <c r="Y411" t="s">
        <v>68</v>
      </c>
      <c r="Z411" t="s">
        <v>426</v>
      </c>
      <c r="AA411" t="s">
        <v>406</v>
      </c>
      <c r="AB411" t="s">
        <v>102</v>
      </c>
      <c r="AC411" t="s">
        <v>68</v>
      </c>
      <c r="AF411" t="s">
        <v>72</v>
      </c>
      <c r="AG411" t="s">
        <v>235</v>
      </c>
      <c r="AH411" t="s">
        <v>74</v>
      </c>
      <c r="AI411" t="s">
        <v>75</v>
      </c>
      <c r="AJ411" t="s">
        <v>75</v>
      </c>
      <c r="AK411" t="s">
        <v>90</v>
      </c>
      <c r="AN411" t="s">
        <v>75</v>
      </c>
      <c r="AO411" t="s">
        <v>75</v>
      </c>
      <c r="AP411" t="s">
        <v>68</v>
      </c>
      <c r="AQ411" t="s">
        <v>75</v>
      </c>
      <c r="AR411" t="s">
        <v>105</v>
      </c>
    </row>
    <row r="412" spans="1:44" hidden="1" x14ac:dyDescent="0.15">
      <c r="A412" s="69" t="s">
        <v>46</v>
      </c>
      <c r="B412" s="69" t="s">
        <v>47</v>
      </c>
      <c r="C412" s="69" t="s">
        <v>48</v>
      </c>
      <c r="D412" s="69" t="s">
        <v>47</v>
      </c>
      <c r="E412" s="69" t="s">
        <v>47</v>
      </c>
      <c r="F412" s="69" t="s">
        <v>443</v>
      </c>
      <c r="G412" s="69" t="s">
        <v>395</v>
      </c>
      <c r="H412" s="69" t="s">
        <v>428</v>
      </c>
      <c r="I412" s="69" t="s">
        <v>926</v>
      </c>
      <c r="J412" s="69" t="s">
        <v>927</v>
      </c>
      <c r="K412" s="69" t="s">
        <v>928</v>
      </c>
      <c r="L412" s="69" t="s">
        <v>782</v>
      </c>
      <c r="M412" s="69" t="s">
        <v>929</v>
      </c>
      <c r="N412" s="69" t="s">
        <v>2456</v>
      </c>
      <c r="O412" s="69" t="s">
        <v>58</v>
      </c>
      <c r="P412" s="69" t="s">
        <v>58</v>
      </c>
      <c r="Q412" s="69" t="s">
        <v>403</v>
      </c>
      <c r="R412" s="69" t="s">
        <v>234</v>
      </c>
      <c r="S412" s="69" t="s">
        <v>2457</v>
      </c>
      <c r="T412" s="69" t="s">
        <v>75</v>
      </c>
      <c r="U412" s="69" t="s">
        <v>75</v>
      </c>
      <c r="V412" s="69" t="s">
        <v>75</v>
      </c>
      <c r="W412" s="69" t="s">
        <v>75</v>
      </c>
      <c r="X412" s="69" t="s">
        <v>75</v>
      </c>
      <c r="Y412" s="69" t="s">
        <v>68</v>
      </c>
      <c r="Z412" s="69" t="s">
        <v>405</v>
      </c>
      <c r="AA412" s="69" t="s">
        <v>406</v>
      </c>
      <c r="AB412" s="69" t="s">
        <v>102</v>
      </c>
      <c r="AC412" s="69" t="s">
        <v>68</v>
      </c>
      <c r="AD412" s="69"/>
      <c r="AE412" s="69"/>
      <c r="AF412" s="69" t="s">
        <v>72</v>
      </c>
      <c r="AG412" s="69" t="s">
        <v>235</v>
      </c>
      <c r="AH412" s="69" t="s">
        <v>74</v>
      </c>
      <c r="AI412" s="69" t="s">
        <v>75</v>
      </c>
      <c r="AJ412" s="69" t="s">
        <v>2458</v>
      </c>
      <c r="AK412" s="69" t="s">
        <v>90</v>
      </c>
      <c r="AL412" s="69"/>
      <c r="AM412" s="69"/>
      <c r="AN412" s="69" t="s">
        <v>75</v>
      </c>
      <c r="AO412" s="69" t="s">
        <v>75</v>
      </c>
      <c r="AP412" s="69" t="s">
        <v>68</v>
      </c>
      <c r="AQ412" s="69" t="s">
        <v>75</v>
      </c>
      <c r="AR412" s="69" t="s">
        <v>105</v>
      </c>
    </row>
    <row r="413" spans="1:44" hidden="1" x14ac:dyDescent="0.15">
      <c r="A413" s="69" t="s">
        <v>46</v>
      </c>
      <c r="B413" s="69" t="s">
        <v>47</v>
      </c>
      <c r="C413" s="69" t="s">
        <v>48</v>
      </c>
      <c r="D413" s="69" t="s">
        <v>47</v>
      </c>
      <c r="E413" s="69" t="s">
        <v>47</v>
      </c>
      <c r="F413" s="69" t="s">
        <v>443</v>
      </c>
      <c r="G413" s="69" t="s">
        <v>395</v>
      </c>
      <c r="H413" s="69" t="s">
        <v>428</v>
      </c>
      <c r="I413" s="69" t="s">
        <v>926</v>
      </c>
      <c r="J413" s="69" t="s">
        <v>927</v>
      </c>
      <c r="K413" s="69" t="s">
        <v>928</v>
      </c>
      <c r="L413" s="69" t="s">
        <v>782</v>
      </c>
      <c r="M413" s="69" t="s">
        <v>929</v>
      </c>
      <c r="N413" s="69" t="s">
        <v>2203</v>
      </c>
      <c r="O413" s="69" t="s">
        <v>58</v>
      </c>
      <c r="P413" s="69" t="s">
        <v>58</v>
      </c>
      <c r="Q413" s="69" t="s">
        <v>403</v>
      </c>
      <c r="R413" s="69" t="s">
        <v>234</v>
      </c>
      <c r="S413" s="69" t="s">
        <v>2459</v>
      </c>
      <c r="T413" s="69" t="s">
        <v>75</v>
      </c>
      <c r="U413" s="69" t="s">
        <v>75</v>
      </c>
      <c r="V413" s="69" t="s">
        <v>75</v>
      </c>
      <c r="W413" s="69" t="s">
        <v>75</v>
      </c>
      <c r="X413" s="69" t="s">
        <v>75</v>
      </c>
      <c r="Y413" s="69" t="s">
        <v>68</v>
      </c>
      <c r="Z413" s="69" t="s">
        <v>405</v>
      </c>
      <c r="AA413" s="69" t="s">
        <v>406</v>
      </c>
      <c r="AB413" s="69" t="s">
        <v>102</v>
      </c>
      <c r="AC413" s="69" t="s">
        <v>68</v>
      </c>
      <c r="AD413" s="76">
        <v>44197</v>
      </c>
      <c r="AE413" s="76">
        <v>44561</v>
      </c>
      <c r="AF413" s="69" t="s">
        <v>911</v>
      </c>
      <c r="AG413" s="69" t="s">
        <v>235</v>
      </c>
      <c r="AH413" s="69" t="s">
        <v>74</v>
      </c>
      <c r="AI413" s="69" t="s">
        <v>75</v>
      </c>
      <c r="AJ413" s="69" t="s">
        <v>2205</v>
      </c>
      <c r="AK413" s="69" t="s">
        <v>90</v>
      </c>
      <c r="AL413" s="69"/>
      <c r="AM413" s="69"/>
      <c r="AN413" s="69" t="s">
        <v>75</v>
      </c>
      <c r="AO413" s="69" t="s">
        <v>75</v>
      </c>
      <c r="AP413" s="76">
        <v>44141</v>
      </c>
      <c r="AQ413" s="69" t="s">
        <v>1069</v>
      </c>
      <c r="AR413" s="69" t="s">
        <v>105</v>
      </c>
    </row>
    <row r="414" spans="1:44" hidden="1" x14ac:dyDescent="0.15">
      <c r="A414" s="69" t="s">
        <v>46</v>
      </c>
      <c r="B414" s="69" t="s">
        <v>47</v>
      </c>
      <c r="C414" s="69" t="s">
        <v>48</v>
      </c>
      <c r="D414" s="69" t="s">
        <v>47</v>
      </c>
      <c r="E414" s="69" t="s">
        <v>450</v>
      </c>
      <c r="F414" s="69" t="s">
        <v>443</v>
      </c>
      <c r="G414" s="69" t="s">
        <v>395</v>
      </c>
      <c r="H414" s="69" t="s">
        <v>779</v>
      </c>
      <c r="I414" s="69" t="s">
        <v>2229</v>
      </c>
      <c r="J414" s="69" t="s">
        <v>2230</v>
      </c>
      <c r="K414" s="69" t="s">
        <v>2231</v>
      </c>
      <c r="L414" s="69" t="s">
        <v>782</v>
      </c>
      <c r="M414" s="69" t="s">
        <v>2232</v>
      </c>
      <c r="N414" s="69" t="s">
        <v>2460</v>
      </c>
      <c r="O414" s="69" t="s">
        <v>58</v>
      </c>
      <c r="P414" s="69" t="s">
        <v>58</v>
      </c>
      <c r="Q414" s="69" t="s">
        <v>403</v>
      </c>
      <c r="R414" s="69" t="s">
        <v>234</v>
      </c>
      <c r="S414" s="69" t="s">
        <v>2461</v>
      </c>
      <c r="T414" s="69" t="s">
        <v>75</v>
      </c>
      <c r="U414" s="69" t="s">
        <v>75</v>
      </c>
      <c r="V414" s="69" t="s">
        <v>75</v>
      </c>
      <c r="W414" s="69" t="s">
        <v>75</v>
      </c>
      <c r="X414" s="69" t="s">
        <v>75</v>
      </c>
      <c r="Y414" s="69" t="s">
        <v>68</v>
      </c>
      <c r="Z414" s="69" t="s">
        <v>405</v>
      </c>
      <c r="AA414" s="69" t="s">
        <v>406</v>
      </c>
      <c r="AB414" s="69" t="s">
        <v>102</v>
      </c>
      <c r="AC414" s="69" t="s">
        <v>68</v>
      </c>
      <c r="AD414" s="69"/>
      <c r="AE414" s="69"/>
      <c r="AF414" s="69" t="s">
        <v>72</v>
      </c>
      <c r="AG414" s="69" t="s">
        <v>235</v>
      </c>
      <c r="AH414" s="69" t="s">
        <v>74</v>
      </c>
      <c r="AI414" s="69" t="s">
        <v>75</v>
      </c>
      <c r="AJ414" s="69" t="s">
        <v>2379</v>
      </c>
      <c r="AK414" s="69" t="s">
        <v>90</v>
      </c>
      <c r="AL414" s="69"/>
      <c r="AM414" s="69"/>
      <c r="AN414" s="69" t="s">
        <v>75</v>
      </c>
      <c r="AO414" s="69" t="s">
        <v>75</v>
      </c>
      <c r="AP414" s="69" t="s">
        <v>68</v>
      </c>
      <c r="AQ414" s="69" t="s">
        <v>75</v>
      </c>
      <c r="AR414" s="69" t="s">
        <v>105</v>
      </c>
    </row>
    <row r="415" spans="1:44" hidden="1" x14ac:dyDescent="0.15">
      <c r="A415" s="70" t="s">
        <v>46</v>
      </c>
      <c r="B415" s="70" t="s">
        <v>47</v>
      </c>
      <c r="C415" s="70" t="s">
        <v>48</v>
      </c>
      <c r="D415" s="70" t="s">
        <v>47</v>
      </c>
      <c r="E415" s="70" t="s">
        <v>450</v>
      </c>
      <c r="F415" s="70" t="s">
        <v>443</v>
      </c>
      <c r="G415" s="70" t="s">
        <v>395</v>
      </c>
      <c r="H415" s="70" t="s">
        <v>779</v>
      </c>
      <c r="I415" s="70" t="s">
        <v>955</v>
      </c>
      <c r="J415" s="70" t="s">
        <v>956</v>
      </c>
      <c r="K415" s="70" t="s">
        <v>957</v>
      </c>
      <c r="L415" s="70" t="s">
        <v>782</v>
      </c>
      <c r="M415" s="70" t="s">
        <v>958</v>
      </c>
      <c r="N415" s="70" t="s">
        <v>2462</v>
      </c>
      <c r="O415" s="70" t="s">
        <v>58</v>
      </c>
      <c r="P415" s="70" t="s">
        <v>58</v>
      </c>
      <c r="Q415" s="70" t="s">
        <v>403</v>
      </c>
      <c r="R415" s="70" t="s">
        <v>234</v>
      </c>
      <c r="S415" s="70" t="s">
        <v>2463</v>
      </c>
      <c r="T415" s="70" t="s">
        <v>75</v>
      </c>
      <c r="U415" s="70" t="s">
        <v>75</v>
      </c>
      <c r="V415" s="70" t="s">
        <v>75</v>
      </c>
      <c r="W415" s="70" t="s">
        <v>75</v>
      </c>
      <c r="X415" s="70" t="s">
        <v>75</v>
      </c>
      <c r="Y415" s="70" t="s">
        <v>68</v>
      </c>
      <c r="Z415" s="70" t="s">
        <v>405</v>
      </c>
      <c r="AA415" s="70" t="s">
        <v>406</v>
      </c>
      <c r="AB415" s="70" t="s">
        <v>102</v>
      </c>
      <c r="AC415" s="70" t="s">
        <v>68</v>
      </c>
      <c r="AD415" s="70"/>
      <c r="AE415" s="70"/>
      <c r="AF415" s="70" t="s">
        <v>72</v>
      </c>
      <c r="AG415" s="70" t="s">
        <v>235</v>
      </c>
      <c r="AH415" s="70" t="s">
        <v>74</v>
      </c>
      <c r="AI415" s="70" t="s">
        <v>75</v>
      </c>
      <c r="AJ415" s="70" t="s">
        <v>2464</v>
      </c>
      <c r="AK415" s="70" t="s">
        <v>90</v>
      </c>
      <c r="AL415" s="70"/>
      <c r="AM415" s="70"/>
      <c r="AN415" s="70" t="s">
        <v>75</v>
      </c>
      <c r="AO415" s="70" t="s">
        <v>75</v>
      </c>
      <c r="AP415" s="70" t="s">
        <v>68</v>
      </c>
      <c r="AQ415" s="70" t="s">
        <v>75</v>
      </c>
      <c r="AR415" s="70" t="s">
        <v>105</v>
      </c>
    </row>
    <row r="416" spans="1:44" hidden="1" x14ac:dyDescent="0.15">
      <c r="A416" t="s">
        <v>46</v>
      </c>
      <c r="B416" t="s">
        <v>47</v>
      </c>
      <c r="C416" t="s">
        <v>48</v>
      </c>
      <c r="D416" t="s">
        <v>47</v>
      </c>
      <c r="E416" t="s">
        <v>47</v>
      </c>
      <c r="F416" t="s">
        <v>49</v>
      </c>
      <c r="G416" t="s">
        <v>395</v>
      </c>
      <c r="H416" t="s">
        <v>409</v>
      </c>
      <c r="I416" t="s">
        <v>1088</v>
      </c>
      <c r="J416" t="s">
        <v>730</v>
      </c>
      <c r="K416" t="s">
        <v>1089</v>
      </c>
      <c r="L416" t="s">
        <v>1090</v>
      </c>
      <c r="M416" t="s">
        <v>47</v>
      </c>
      <c r="N416" t="s">
        <v>2465</v>
      </c>
      <c r="O416" t="s">
        <v>58</v>
      </c>
      <c r="P416" t="s">
        <v>58</v>
      </c>
      <c r="Q416" t="s">
        <v>434</v>
      </c>
      <c r="R416" t="s">
        <v>166</v>
      </c>
      <c r="S416" t="s">
        <v>2466</v>
      </c>
      <c r="T416" t="s">
        <v>2467</v>
      </c>
      <c r="U416" t="s">
        <v>2468</v>
      </c>
      <c r="V416" t="s">
        <v>2469</v>
      </c>
      <c r="W416" t="s">
        <v>2470</v>
      </c>
      <c r="X416" t="s">
        <v>2471</v>
      </c>
      <c r="Y416" s="74">
        <v>37020</v>
      </c>
      <c r="Z416" t="s">
        <v>420</v>
      </c>
      <c r="AA416" t="s">
        <v>406</v>
      </c>
      <c r="AB416" t="s">
        <v>102</v>
      </c>
      <c r="AC416" s="74">
        <v>22405</v>
      </c>
      <c r="AD416" s="74">
        <v>44197</v>
      </c>
      <c r="AE416" s="74">
        <v>44561</v>
      </c>
      <c r="AF416" t="s">
        <v>72</v>
      </c>
      <c r="AG416" t="s">
        <v>73</v>
      </c>
      <c r="AH416" t="s">
        <v>74</v>
      </c>
      <c r="AI416" t="s">
        <v>75</v>
      </c>
      <c r="AJ416" t="s">
        <v>75</v>
      </c>
      <c r="AK416" t="s">
        <v>90</v>
      </c>
      <c r="AN416" t="s">
        <v>53</v>
      </c>
      <c r="AO416" t="s">
        <v>53</v>
      </c>
      <c r="AP416" t="s">
        <v>68</v>
      </c>
      <c r="AQ416" t="s">
        <v>75</v>
      </c>
      <c r="AR416" t="s">
        <v>105</v>
      </c>
    </row>
    <row r="417" spans="1:44" hidden="1" x14ac:dyDescent="0.15">
      <c r="A417" s="69" t="s">
        <v>46</v>
      </c>
      <c r="B417" s="69" t="s">
        <v>47</v>
      </c>
      <c r="C417" s="69" t="s">
        <v>48</v>
      </c>
      <c r="D417" s="69" t="s">
        <v>47</v>
      </c>
      <c r="E417" s="69" t="s">
        <v>450</v>
      </c>
      <c r="F417" s="69" t="s">
        <v>443</v>
      </c>
      <c r="G417" s="69" t="s">
        <v>395</v>
      </c>
      <c r="H417" s="69" t="s">
        <v>779</v>
      </c>
      <c r="I417" s="69" t="s">
        <v>955</v>
      </c>
      <c r="J417" s="69" t="s">
        <v>956</v>
      </c>
      <c r="K417" s="69" t="s">
        <v>957</v>
      </c>
      <c r="L417" s="69" t="s">
        <v>782</v>
      </c>
      <c r="M417" s="69" t="s">
        <v>958</v>
      </c>
      <c r="N417" s="69" t="s">
        <v>2472</v>
      </c>
      <c r="O417" s="69" t="s">
        <v>58</v>
      </c>
      <c r="P417" s="69" t="s">
        <v>58</v>
      </c>
      <c r="Q417" s="69" t="s">
        <v>403</v>
      </c>
      <c r="R417" s="69" t="s">
        <v>234</v>
      </c>
      <c r="S417" s="69" t="s">
        <v>2473</v>
      </c>
      <c r="T417" s="69" t="s">
        <v>75</v>
      </c>
      <c r="U417" s="69" t="s">
        <v>75</v>
      </c>
      <c r="V417" s="69" t="s">
        <v>75</v>
      </c>
      <c r="W417" s="69" t="s">
        <v>75</v>
      </c>
      <c r="X417" s="69" t="s">
        <v>75</v>
      </c>
      <c r="Y417" s="69" t="s">
        <v>68</v>
      </c>
      <c r="Z417" s="69" t="s">
        <v>405</v>
      </c>
      <c r="AA417" s="69" t="s">
        <v>406</v>
      </c>
      <c r="AB417" s="69" t="s">
        <v>102</v>
      </c>
      <c r="AC417" s="69" t="s">
        <v>68</v>
      </c>
      <c r="AD417" s="69"/>
      <c r="AE417" s="69"/>
      <c r="AF417" s="69" t="s">
        <v>72</v>
      </c>
      <c r="AG417" s="69" t="s">
        <v>235</v>
      </c>
      <c r="AH417" s="69" t="s">
        <v>74</v>
      </c>
      <c r="AI417" s="69" t="s">
        <v>75</v>
      </c>
      <c r="AJ417" s="69" t="s">
        <v>2474</v>
      </c>
      <c r="AK417" s="69" t="s">
        <v>90</v>
      </c>
      <c r="AL417" s="69"/>
      <c r="AM417" s="69"/>
      <c r="AN417" s="69" t="s">
        <v>75</v>
      </c>
      <c r="AO417" s="69" t="s">
        <v>75</v>
      </c>
      <c r="AP417" s="69" t="s">
        <v>68</v>
      </c>
      <c r="AQ417" s="69" t="s">
        <v>75</v>
      </c>
      <c r="AR417" s="69" t="s">
        <v>105</v>
      </c>
    </row>
    <row r="418" spans="1:44" hidden="1" x14ac:dyDescent="0.15">
      <c r="A418" s="69" t="s">
        <v>46</v>
      </c>
      <c r="B418" s="69" t="s">
        <v>47</v>
      </c>
      <c r="C418" s="69" t="s">
        <v>48</v>
      </c>
      <c r="D418" s="69" t="s">
        <v>47</v>
      </c>
      <c r="E418" s="69" t="s">
        <v>394</v>
      </c>
      <c r="F418" s="69" t="s">
        <v>443</v>
      </c>
      <c r="G418" s="69" t="s">
        <v>395</v>
      </c>
      <c r="H418" s="69" t="s">
        <v>428</v>
      </c>
      <c r="I418" s="69" t="s">
        <v>965</v>
      </c>
      <c r="J418" s="69" t="s">
        <v>605</v>
      </c>
      <c r="K418" s="69" t="s">
        <v>966</v>
      </c>
      <c r="L418" s="69" t="s">
        <v>782</v>
      </c>
      <c r="M418" s="69" t="s">
        <v>607</v>
      </c>
      <c r="N418" s="69" t="s">
        <v>2475</v>
      </c>
      <c r="O418" s="69" t="s">
        <v>58</v>
      </c>
      <c r="P418" s="69" t="s">
        <v>58</v>
      </c>
      <c r="Q418" s="69" t="s">
        <v>403</v>
      </c>
      <c r="R418" s="69" t="s">
        <v>234</v>
      </c>
      <c r="S418" s="69" t="s">
        <v>2476</v>
      </c>
      <c r="T418" s="69" t="s">
        <v>75</v>
      </c>
      <c r="U418" s="69" t="s">
        <v>75</v>
      </c>
      <c r="V418" s="69" t="s">
        <v>75</v>
      </c>
      <c r="W418" s="69" t="s">
        <v>75</v>
      </c>
      <c r="X418" s="69" t="s">
        <v>75</v>
      </c>
      <c r="Y418" s="69" t="s">
        <v>68</v>
      </c>
      <c r="Z418" s="69" t="s">
        <v>405</v>
      </c>
      <c r="AA418" s="69" t="s">
        <v>406</v>
      </c>
      <c r="AB418" s="69" t="s">
        <v>102</v>
      </c>
      <c r="AC418" s="69" t="s">
        <v>68</v>
      </c>
      <c r="AD418" s="69"/>
      <c r="AE418" s="69"/>
      <c r="AF418" s="69" t="s">
        <v>72</v>
      </c>
      <c r="AG418" s="69" t="s">
        <v>235</v>
      </c>
      <c r="AH418" s="69" t="s">
        <v>74</v>
      </c>
      <c r="AI418" s="69" t="s">
        <v>75</v>
      </c>
      <c r="AJ418" s="69" t="s">
        <v>2477</v>
      </c>
      <c r="AK418" s="69" t="s">
        <v>90</v>
      </c>
      <c r="AL418" s="69"/>
      <c r="AM418" s="69"/>
      <c r="AN418" s="69" t="s">
        <v>75</v>
      </c>
      <c r="AO418" s="69" t="s">
        <v>75</v>
      </c>
      <c r="AP418" s="69" t="s">
        <v>68</v>
      </c>
      <c r="AQ418" s="69" t="s">
        <v>75</v>
      </c>
      <c r="AR418" s="69" t="s">
        <v>105</v>
      </c>
    </row>
    <row r="419" spans="1:44" hidden="1" x14ac:dyDescent="0.15">
      <c r="A419" s="69" t="s">
        <v>46</v>
      </c>
      <c r="B419" s="69" t="s">
        <v>47</v>
      </c>
      <c r="C419" s="69" t="s">
        <v>48</v>
      </c>
      <c r="D419" s="69" t="s">
        <v>47</v>
      </c>
      <c r="E419" s="69" t="s">
        <v>394</v>
      </c>
      <c r="F419" s="69" t="s">
        <v>443</v>
      </c>
      <c r="G419" s="69" t="s">
        <v>395</v>
      </c>
      <c r="H419" s="69" t="s">
        <v>428</v>
      </c>
      <c r="I419" s="69" t="s">
        <v>965</v>
      </c>
      <c r="J419" s="69" t="s">
        <v>605</v>
      </c>
      <c r="K419" s="69" t="s">
        <v>966</v>
      </c>
      <c r="L419" s="69" t="s">
        <v>782</v>
      </c>
      <c r="M419" s="69" t="s">
        <v>607</v>
      </c>
      <c r="N419" s="69" t="s">
        <v>2478</v>
      </c>
      <c r="O419" s="69" t="s">
        <v>58</v>
      </c>
      <c r="P419" s="69" t="s">
        <v>58</v>
      </c>
      <c r="Q419" s="69" t="s">
        <v>403</v>
      </c>
      <c r="R419" s="69" t="s">
        <v>234</v>
      </c>
      <c r="S419" s="69" t="s">
        <v>2479</v>
      </c>
      <c r="T419" s="69" t="s">
        <v>75</v>
      </c>
      <c r="U419" s="69" t="s">
        <v>75</v>
      </c>
      <c r="V419" s="69" t="s">
        <v>75</v>
      </c>
      <c r="W419" s="69" t="s">
        <v>75</v>
      </c>
      <c r="X419" s="69" t="s">
        <v>75</v>
      </c>
      <c r="Y419" s="69" t="s">
        <v>68</v>
      </c>
      <c r="Z419" s="69" t="s">
        <v>405</v>
      </c>
      <c r="AA419" s="69" t="s">
        <v>406</v>
      </c>
      <c r="AB419" s="69" t="s">
        <v>102</v>
      </c>
      <c r="AC419" s="69" t="s">
        <v>68</v>
      </c>
      <c r="AD419" s="69"/>
      <c r="AE419" s="69"/>
      <c r="AF419" s="69" t="s">
        <v>72</v>
      </c>
      <c r="AG419" s="69" t="s">
        <v>235</v>
      </c>
      <c r="AH419" s="69" t="s">
        <v>74</v>
      </c>
      <c r="AI419" s="69" t="s">
        <v>75</v>
      </c>
      <c r="AJ419" s="69" t="s">
        <v>2143</v>
      </c>
      <c r="AK419" s="69" t="s">
        <v>90</v>
      </c>
      <c r="AL419" s="69"/>
      <c r="AM419" s="69"/>
      <c r="AN419" s="69" t="s">
        <v>75</v>
      </c>
      <c r="AO419" s="69" t="s">
        <v>75</v>
      </c>
      <c r="AP419" s="69" t="s">
        <v>68</v>
      </c>
      <c r="AQ419" s="69" t="s">
        <v>75</v>
      </c>
      <c r="AR419" s="69" t="s">
        <v>105</v>
      </c>
    </row>
    <row r="420" spans="1:44" hidden="1" x14ac:dyDescent="0.15">
      <c r="A420" t="s">
        <v>46</v>
      </c>
      <c r="B420" t="s">
        <v>47</v>
      </c>
      <c r="C420" t="s">
        <v>48</v>
      </c>
      <c r="D420" t="s">
        <v>47</v>
      </c>
      <c r="E420" t="s">
        <v>394</v>
      </c>
      <c r="F420" t="s">
        <v>49</v>
      </c>
      <c r="G420" t="s">
        <v>395</v>
      </c>
      <c r="H420" t="s">
        <v>396</v>
      </c>
      <c r="I420" t="s">
        <v>1258</v>
      </c>
      <c r="J420" t="s">
        <v>1259</v>
      </c>
      <c r="K420" t="s">
        <v>1260</v>
      </c>
      <c r="L420" t="s">
        <v>1090</v>
      </c>
      <c r="M420" t="s">
        <v>1261</v>
      </c>
      <c r="N420" t="s">
        <v>2480</v>
      </c>
      <c r="O420" t="s">
        <v>58</v>
      </c>
      <c r="P420" t="s">
        <v>58</v>
      </c>
      <c r="Q420" t="s">
        <v>403</v>
      </c>
      <c r="R420" t="s">
        <v>166</v>
      </c>
      <c r="S420" t="s">
        <v>2481</v>
      </c>
      <c r="T420" t="s">
        <v>2482</v>
      </c>
      <c r="U420" t="s">
        <v>2483</v>
      </c>
      <c r="V420" t="s">
        <v>1399</v>
      </c>
      <c r="W420" t="s">
        <v>2484</v>
      </c>
      <c r="X420" t="s">
        <v>2485</v>
      </c>
      <c r="Y420" s="74">
        <v>36586</v>
      </c>
      <c r="Z420" t="s">
        <v>88</v>
      </c>
      <c r="AA420" t="s">
        <v>406</v>
      </c>
      <c r="AB420" t="s">
        <v>102</v>
      </c>
      <c r="AC420" s="74">
        <v>20758</v>
      </c>
      <c r="AF420" t="s">
        <v>72</v>
      </c>
      <c r="AG420" t="s">
        <v>73</v>
      </c>
      <c r="AH420" t="s">
        <v>74</v>
      </c>
      <c r="AI420" t="s">
        <v>75</v>
      </c>
      <c r="AJ420" t="s">
        <v>75</v>
      </c>
      <c r="AK420" t="s">
        <v>90</v>
      </c>
      <c r="AN420" t="s">
        <v>53</v>
      </c>
      <c r="AO420" t="s">
        <v>53</v>
      </c>
      <c r="AP420" t="s">
        <v>68</v>
      </c>
      <c r="AQ420" t="s">
        <v>75</v>
      </c>
      <c r="AR420" t="s">
        <v>105</v>
      </c>
    </row>
    <row r="421" spans="1:44" hidden="1" x14ac:dyDescent="0.15">
      <c r="A421" s="69" t="s">
        <v>46</v>
      </c>
      <c r="B421" s="69" t="s">
        <v>47</v>
      </c>
      <c r="C421" s="69" t="s">
        <v>48</v>
      </c>
      <c r="D421" s="69" t="s">
        <v>47</v>
      </c>
      <c r="E421" s="69" t="s">
        <v>394</v>
      </c>
      <c r="F421" s="69" t="s">
        <v>443</v>
      </c>
      <c r="G421" s="69" t="s">
        <v>395</v>
      </c>
      <c r="H421" s="69" t="s">
        <v>836</v>
      </c>
      <c r="I421" s="69" t="s">
        <v>1059</v>
      </c>
      <c r="J421" s="69" t="s">
        <v>1060</v>
      </c>
      <c r="K421" s="69" t="s">
        <v>1061</v>
      </c>
      <c r="L421" s="69" t="s">
        <v>782</v>
      </c>
      <c r="M421" s="69" t="s">
        <v>1062</v>
      </c>
      <c r="N421" s="69" t="s">
        <v>2486</v>
      </c>
      <c r="O421" s="69" t="s">
        <v>58</v>
      </c>
      <c r="P421" s="69" t="s">
        <v>58</v>
      </c>
      <c r="Q421" s="69" t="s">
        <v>403</v>
      </c>
      <c r="R421" s="69" t="s">
        <v>234</v>
      </c>
      <c r="S421" s="69" t="s">
        <v>2487</v>
      </c>
      <c r="T421" s="69" t="s">
        <v>75</v>
      </c>
      <c r="U421" s="69" t="s">
        <v>75</v>
      </c>
      <c r="V421" s="69" t="s">
        <v>75</v>
      </c>
      <c r="W421" s="69" t="s">
        <v>75</v>
      </c>
      <c r="X421" s="69" t="s">
        <v>75</v>
      </c>
      <c r="Y421" s="69" t="s">
        <v>68</v>
      </c>
      <c r="Z421" s="69" t="s">
        <v>405</v>
      </c>
      <c r="AA421" s="69" t="s">
        <v>406</v>
      </c>
      <c r="AB421" s="69" t="s">
        <v>102</v>
      </c>
      <c r="AC421" s="69" t="s">
        <v>68</v>
      </c>
      <c r="AD421" s="69"/>
      <c r="AE421" s="69"/>
      <c r="AF421" s="69" t="s">
        <v>72</v>
      </c>
      <c r="AG421" s="69" t="s">
        <v>235</v>
      </c>
      <c r="AH421" s="69" t="s">
        <v>74</v>
      </c>
      <c r="AI421" s="69" t="s">
        <v>75</v>
      </c>
      <c r="AJ421" s="69" t="s">
        <v>2488</v>
      </c>
      <c r="AK421" s="69" t="s">
        <v>90</v>
      </c>
      <c r="AL421" s="69"/>
      <c r="AM421" s="69"/>
      <c r="AN421" s="69" t="s">
        <v>75</v>
      </c>
      <c r="AO421" s="69" t="s">
        <v>75</v>
      </c>
      <c r="AP421" s="69" t="s">
        <v>68</v>
      </c>
      <c r="AQ421" s="69" t="s">
        <v>75</v>
      </c>
      <c r="AR421" s="69" t="s">
        <v>105</v>
      </c>
    </row>
    <row r="422" spans="1:44" hidden="1" x14ac:dyDescent="0.15">
      <c r="A422" s="69" t="s">
        <v>46</v>
      </c>
      <c r="B422" s="69" t="s">
        <v>47</v>
      </c>
      <c r="C422" s="69" t="s">
        <v>48</v>
      </c>
      <c r="D422" s="69" t="s">
        <v>47</v>
      </c>
      <c r="E422" s="69" t="s">
        <v>394</v>
      </c>
      <c r="F422" s="69" t="s">
        <v>443</v>
      </c>
      <c r="G422" s="69" t="s">
        <v>395</v>
      </c>
      <c r="H422" s="69" t="s">
        <v>836</v>
      </c>
      <c r="I422" s="69" t="s">
        <v>1059</v>
      </c>
      <c r="J422" s="69" t="s">
        <v>1060</v>
      </c>
      <c r="K422" s="69" t="s">
        <v>1061</v>
      </c>
      <c r="L422" s="69" t="s">
        <v>782</v>
      </c>
      <c r="M422" s="69" t="s">
        <v>1062</v>
      </c>
      <c r="N422" s="69" t="s">
        <v>2489</v>
      </c>
      <c r="O422" s="69" t="s">
        <v>58</v>
      </c>
      <c r="P422" s="69" t="s">
        <v>58</v>
      </c>
      <c r="Q422" s="69" t="s">
        <v>403</v>
      </c>
      <c r="R422" s="69" t="s">
        <v>234</v>
      </c>
      <c r="S422" s="69" t="s">
        <v>2490</v>
      </c>
      <c r="T422" s="69" t="s">
        <v>75</v>
      </c>
      <c r="U422" s="69" t="s">
        <v>75</v>
      </c>
      <c r="V422" s="69" t="s">
        <v>75</v>
      </c>
      <c r="W422" s="69" t="s">
        <v>75</v>
      </c>
      <c r="X422" s="69" t="s">
        <v>75</v>
      </c>
      <c r="Y422" s="69" t="s">
        <v>68</v>
      </c>
      <c r="Z422" s="69" t="s">
        <v>405</v>
      </c>
      <c r="AA422" s="69" t="s">
        <v>406</v>
      </c>
      <c r="AB422" s="69" t="s">
        <v>102</v>
      </c>
      <c r="AC422" s="69" t="s">
        <v>68</v>
      </c>
      <c r="AD422" s="69"/>
      <c r="AE422" s="69"/>
      <c r="AF422" s="69" t="s">
        <v>72</v>
      </c>
      <c r="AG422" s="69" t="s">
        <v>235</v>
      </c>
      <c r="AH422" s="69" t="s">
        <v>74</v>
      </c>
      <c r="AI422" s="69" t="s">
        <v>75</v>
      </c>
      <c r="AJ422" s="69" t="s">
        <v>2491</v>
      </c>
      <c r="AK422" s="69" t="s">
        <v>90</v>
      </c>
      <c r="AL422" s="69"/>
      <c r="AM422" s="69"/>
      <c r="AN422" s="69" t="s">
        <v>75</v>
      </c>
      <c r="AO422" s="69" t="s">
        <v>75</v>
      </c>
      <c r="AP422" s="69" t="s">
        <v>68</v>
      </c>
      <c r="AQ422" s="69" t="s">
        <v>75</v>
      </c>
      <c r="AR422" s="69" t="s">
        <v>105</v>
      </c>
    </row>
  </sheetData>
  <autoFilter ref="A5:AR422" xr:uid="{00000000-0009-0000-0000-000000000000}">
    <filterColumn colId="12">
      <filters>
        <filter val="SANTA ROSA DE YANGAS"/>
      </filters>
    </filterColumn>
    <filterColumn colId="14">
      <filters>
        <filter val="DOCENTE"/>
      </filters>
    </filterColumn>
    <filterColumn colId="15">
      <filters>
        <filter val="DOCENTE"/>
      </filters>
    </filterColumn>
  </autoFilter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opLeftCell="B1" zoomScale="90" zoomScaleNormal="90" workbookViewId="0">
      <selection activeCell="Q12" sqref="Q12"/>
    </sheetView>
  </sheetViews>
  <sheetFormatPr defaultColWidth="11.0546875" defaultRowHeight="12.75" x14ac:dyDescent="0.15"/>
  <cols>
    <col min="1" max="1" width="19.28125" customWidth="1"/>
    <col min="2" max="2" width="53.40234375" customWidth="1"/>
    <col min="5" max="15" width="7.68359375" customWidth="1"/>
  </cols>
  <sheetData>
    <row r="1" spans="1:17" ht="128.25" customHeight="1" x14ac:dyDescent="0.15">
      <c r="B1" s="50"/>
      <c r="C1" s="51"/>
      <c r="D1" s="52"/>
      <c r="E1" s="53" t="s">
        <v>2492</v>
      </c>
      <c r="F1" s="53" t="s">
        <v>2493</v>
      </c>
      <c r="G1" s="53" t="s">
        <v>2494</v>
      </c>
      <c r="H1" s="53" t="s">
        <v>2495</v>
      </c>
      <c r="I1" s="53" t="s">
        <v>2496</v>
      </c>
      <c r="J1" s="53" t="s">
        <v>2497</v>
      </c>
      <c r="K1" s="53" t="s">
        <v>2498</v>
      </c>
      <c r="L1" s="53" t="s">
        <v>2499</v>
      </c>
      <c r="M1" s="53" t="s">
        <v>2500</v>
      </c>
      <c r="N1" s="53" t="s">
        <v>2501</v>
      </c>
      <c r="O1" s="53" t="s">
        <v>2502</v>
      </c>
    </row>
    <row r="2" spans="1:17" x14ac:dyDescent="0.15">
      <c r="A2" s="54" t="s">
        <v>2503</v>
      </c>
      <c r="B2" s="54" t="s">
        <v>2504</v>
      </c>
      <c r="C2" s="54" t="s">
        <v>2505</v>
      </c>
      <c r="D2" s="54" t="s">
        <v>2506</v>
      </c>
      <c r="E2" s="55" t="str">
        <f>+VLOOKUP(E1,[1]Especialidad!$A$1:$B$46,2,0)</f>
        <v>E104</v>
      </c>
      <c r="F2" s="55" t="str">
        <f>+VLOOKUP(F1,[1]Especialidad!$A$1:$B$46,2,0)</f>
        <v>E029</v>
      </c>
      <c r="G2" s="55" t="str">
        <f>+VLOOKUP(G1,[1]Especialidad!$A$1:$B$46,2,0)</f>
        <v>E089</v>
      </c>
      <c r="H2" s="55" t="str">
        <f>+VLOOKUP(H1,[1]Especialidad!$A$1:$B$46,2,0)</f>
        <v>E497</v>
      </c>
      <c r="I2" s="55" t="str">
        <f>+VLOOKUP(I1,[1]Especialidad!$A$1:$B$46,2,0)</f>
        <v>E022</v>
      </c>
      <c r="J2" s="55" t="str">
        <f>+VLOOKUP(J1,[1]Especialidad!$A$1:$B$46,2,0)</f>
        <v>E182</v>
      </c>
      <c r="K2" s="55" t="str">
        <f>+VLOOKUP(K1,[1]Especialidad!$A$1:$B$46,2,0)</f>
        <v>E054</v>
      </c>
      <c r="L2" s="55" t="str">
        <f>+VLOOKUP(L1,[1]Especialidad!$A$1:$B$46,2,0)</f>
        <v>E048</v>
      </c>
      <c r="M2" s="55" t="str">
        <f>+VLOOKUP(M1,[1]Especialidad!$A$1:$B$46,2,0)</f>
        <v>E021</v>
      </c>
      <c r="N2" s="55" t="str">
        <f>+VLOOKUP(N1,[1]Especialidad!$A$1:$B$46,2,0)</f>
        <v>E055</v>
      </c>
      <c r="O2" s="55" t="str">
        <f>+VLOOKUP(O1,[1]Especialidad!$A$1:$B$46,2,0)</f>
        <v>E501</v>
      </c>
    </row>
    <row r="3" spans="1:17" x14ac:dyDescent="0.15">
      <c r="A3" s="56" t="s">
        <v>2507</v>
      </c>
      <c r="B3" s="57" t="s">
        <v>1062</v>
      </c>
      <c r="C3" s="58" t="s">
        <v>1059</v>
      </c>
      <c r="D3" s="77" t="s">
        <v>2508</v>
      </c>
      <c r="E3" s="56"/>
      <c r="F3" s="56"/>
      <c r="G3" s="56"/>
      <c r="H3" s="56"/>
      <c r="I3" s="56"/>
      <c r="J3" s="56"/>
      <c r="K3" s="56"/>
      <c r="L3" s="56">
        <v>10</v>
      </c>
      <c r="M3" s="56"/>
      <c r="N3" s="56"/>
      <c r="O3" s="62"/>
      <c r="P3" s="63">
        <f>SUM(E3:O3)</f>
        <v>10</v>
      </c>
      <c r="Q3" s="21" t="s">
        <v>2509</v>
      </c>
    </row>
    <row r="4" spans="1:17" ht="15" x14ac:dyDescent="0.2">
      <c r="A4" s="60" t="s">
        <v>2507</v>
      </c>
      <c r="B4" s="57" t="s">
        <v>607</v>
      </c>
      <c r="C4" s="58">
        <v>514885</v>
      </c>
      <c r="D4" s="77" t="s">
        <v>2510</v>
      </c>
      <c r="E4" s="56"/>
      <c r="F4" s="61">
        <v>22</v>
      </c>
      <c r="G4" s="61">
        <v>3</v>
      </c>
      <c r="H4" s="56"/>
      <c r="I4" s="56"/>
      <c r="J4" s="61">
        <v>3</v>
      </c>
      <c r="K4" s="64"/>
      <c r="L4" s="56"/>
      <c r="M4" s="56"/>
      <c r="N4" s="56"/>
      <c r="O4" s="61">
        <v>2</v>
      </c>
      <c r="P4" s="65">
        <f t="shared" ref="P4:P26" si="0">SUM(E4:O4)</f>
        <v>30</v>
      </c>
    </row>
    <row r="5" spans="1:17" ht="15" x14ac:dyDescent="0.2">
      <c r="A5" s="60" t="s">
        <v>2507</v>
      </c>
      <c r="B5" s="57" t="s">
        <v>607</v>
      </c>
      <c r="C5" s="58">
        <v>514885</v>
      </c>
      <c r="D5" s="59"/>
      <c r="E5" s="56"/>
      <c r="F5" s="56"/>
      <c r="G5" s="56"/>
      <c r="H5" s="56">
        <v>24</v>
      </c>
      <c r="I5" s="56"/>
      <c r="J5" s="56">
        <v>6</v>
      </c>
      <c r="K5" s="64"/>
      <c r="L5" s="56"/>
      <c r="M5" s="56"/>
      <c r="N5" s="56"/>
      <c r="O5" s="56"/>
      <c r="P5" s="65">
        <f t="shared" si="0"/>
        <v>30</v>
      </c>
    </row>
    <row r="6" spans="1:17" ht="15" x14ac:dyDescent="0.2">
      <c r="A6" s="60" t="s">
        <v>2507</v>
      </c>
      <c r="B6" s="57" t="s">
        <v>607</v>
      </c>
      <c r="C6" s="58">
        <v>514885</v>
      </c>
      <c r="D6" s="59"/>
      <c r="E6" s="56"/>
      <c r="F6" s="56"/>
      <c r="G6" s="56"/>
      <c r="H6" s="56"/>
      <c r="I6" s="56"/>
      <c r="J6" s="56"/>
      <c r="K6" s="64"/>
      <c r="L6" s="56">
        <v>18</v>
      </c>
      <c r="M6" s="56"/>
      <c r="N6" s="56"/>
      <c r="O6" s="56"/>
      <c r="P6" s="63">
        <f t="shared" si="0"/>
        <v>18</v>
      </c>
      <c r="Q6" s="21" t="s">
        <v>2509</v>
      </c>
    </row>
    <row r="7" spans="1:17" ht="15" x14ac:dyDescent="0.2">
      <c r="A7" s="60" t="s">
        <v>2507</v>
      </c>
      <c r="B7" s="57" t="s">
        <v>607</v>
      </c>
      <c r="C7" s="58">
        <v>514885</v>
      </c>
      <c r="D7" s="59"/>
      <c r="E7" s="56"/>
      <c r="F7" s="56"/>
      <c r="G7" s="56"/>
      <c r="H7" s="56"/>
      <c r="I7" s="56">
        <v>3</v>
      </c>
      <c r="J7" s="56"/>
      <c r="K7" s="64"/>
      <c r="L7" s="56"/>
      <c r="M7" s="56"/>
      <c r="N7" s="56"/>
      <c r="O7" s="56"/>
      <c r="P7" s="66">
        <f t="shared" si="0"/>
        <v>3</v>
      </c>
    </row>
    <row r="8" spans="1:17" ht="15" x14ac:dyDescent="0.2">
      <c r="A8" s="60" t="s">
        <v>2507</v>
      </c>
      <c r="B8" s="57" t="s">
        <v>929</v>
      </c>
      <c r="C8" s="58" t="s">
        <v>926</v>
      </c>
      <c r="D8" s="77" t="s">
        <v>2511</v>
      </c>
      <c r="E8" s="56"/>
      <c r="F8" s="56"/>
      <c r="G8" s="56"/>
      <c r="H8" s="56"/>
      <c r="I8" s="56"/>
      <c r="J8" s="56"/>
      <c r="K8" s="64"/>
      <c r="L8" s="56">
        <v>10</v>
      </c>
      <c r="M8" s="56"/>
      <c r="N8" s="56"/>
      <c r="O8" s="56"/>
      <c r="P8" s="65">
        <f t="shared" si="0"/>
        <v>10</v>
      </c>
      <c r="Q8" s="21" t="s">
        <v>2509</v>
      </c>
    </row>
    <row r="9" spans="1:17" ht="15" x14ac:dyDescent="0.2">
      <c r="A9" s="60" t="s">
        <v>2507</v>
      </c>
      <c r="B9" s="57" t="s">
        <v>2112</v>
      </c>
      <c r="C9" s="58" t="s">
        <v>2109</v>
      </c>
      <c r="D9" s="77" t="s">
        <v>2512</v>
      </c>
      <c r="E9" s="56"/>
      <c r="F9" s="56"/>
      <c r="G9" s="56"/>
      <c r="H9" s="56"/>
      <c r="I9" s="56"/>
      <c r="J9" s="56"/>
      <c r="K9" s="64"/>
      <c r="L9" s="56">
        <v>10</v>
      </c>
      <c r="M9" s="56"/>
      <c r="N9" s="56"/>
      <c r="O9" s="56"/>
      <c r="P9" s="65">
        <f t="shared" si="0"/>
        <v>10</v>
      </c>
      <c r="Q9" s="21" t="s">
        <v>2509</v>
      </c>
    </row>
    <row r="10" spans="1:17" ht="15" x14ac:dyDescent="0.2">
      <c r="A10" s="60" t="s">
        <v>2507</v>
      </c>
      <c r="B10" s="57" t="s">
        <v>783</v>
      </c>
      <c r="C10" s="58">
        <v>1231489</v>
      </c>
      <c r="D10" s="77" t="s">
        <v>2513</v>
      </c>
      <c r="E10" s="56"/>
      <c r="F10" s="56"/>
      <c r="G10" s="56"/>
      <c r="H10" s="56"/>
      <c r="I10" s="56"/>
      <c r="J10" s="56"/>
      <c r="K10" s="64"/>
      <c r="L10" s="56">
        <v>10</v>
      </c>
      <c r="M10" s="56"/>
      <c r="N10" s="56"/>
      <c r="O10" s="56"/>
      <c r="P10" s="65">
        <f t="shared" si="0"/>
        <v>10</v>
      </c>
      <c r="Q10" s="21" t="s">
        <v>2509</v>
      </c>
    </row>
    <row r="11" spans="1:17" ht="15" x14ac:dyDescent="0.2">
      <c r="A11" s="60" t="s">
        <v>2507</v>
      </c>
      <c r="B11" s="57" t="s">
        <v>783</v>
      </c>
      <c r="C11" s="58">
        <v>1231489</v>
      </c>
      <c r="D11" s="59"/>
      <c r="E11" s="56"/>
      <c r="F11" s="56"/>
      <c r="G11" s="56">
        <v>10</v>
      </c>
      <c r="H11" s="56"/>
      <c r="I11" s="56"/>
      <c r="J11" s="56"/>
      <c r="K11" s="64"/>
      <c r="L11" s="56"/>
      <c r="M11" s="56"/>
      <c r="N11" s="56"/>
      <c r="O11" s="56"/>
      <c r="P11" s="67">
        <f t="shared" si="0"/>
        <v>10</v>
      </c>
    </row>
    <row r="12" spans="1:17" ht="15" x14ac:dyDescent="0.2">
      <c r="A12" s="60" t="s">
        <v>2507</v>
      </c>
      <c r="B12" s="57" t="s">
        <v>958</v>
      </c>
      <c r="C12" s="58" t="s">
        <v>955</v>
      </c>
      <c r="D12" s="77" t="s">
        <v>2514</v>
      </c>
      <c r="E12" s="56"/>
      <c r="F12" s="56"/>
      <c r="G12" s="56">
        <v>12</v>
      </c>
      <c r="H12" s="56"/>
      <c r="I12" s="56"/>
      <c r="J12" s="56"/>
      <c r="K12" s="56"/>
      <c r="L12" s="56"/>
      <c r="M12" s="56"/>
      <c r="N12" s="56"/>
      <c r="O12" s="62"/>
      <c r="P12" s="66">
        <f t="shared" si="0"/>
        <v>12</v>
      </c>
      <c r="Q12" s="21" t="s">
        <v>2515</v>
      </c>
    </row>
    <row r="13" spans="1:17" ht="15" x14ac:dyDescent="0.2">
      <c r="A13" s="60" t="s">
        <v>2507</v>
      </c>
      <c r="B13" s="57" t="s">
        <v>958</v>
      </c>
      <c r="C13" s="58" t="s">
        <v>955</v>
      </c>
      <c r="D13" s="59"/>
      <c r="E13" s="56"/>
      <c r="F13" s="56"/>
      <c r="G13" s="56"/>
      <c r="H13" s="56"/>
      <c r="I13" s="56"/>
      <c r="J13" s="56"/>
      <c r="K13" s="56"/>
      <c r="L13" s="56">
        <v>8</v>
      </c>
      <c r="M13" s="56"/>
      <c r="N13" s="56"/>
      <c r="O13" s="62"/>
      <c r="P13" s="65">
        <f t="shared" si="0"/>
        <v>8</v>
      </c>
      <c r="Q13" s="21" t="s">
        <v>2509</v>
      </c>
    </row>
    <row r="14" spans="1:17" ht="15" x14ac:dyDescent="0.2">
      <c r="A14" s="60" t="s">
        <v>2507</v>
      </c>
      <c r="B14" s="57" t="s">
        <v>2232</v>
      </c>
      <c r="C14" s="78" t="s">
        <v>2229</v>
      </c>
      <c r="D14" s="77" t="s">
        <v>2516</v>
      </c>
      <c r="E14" s="56"/>
      <c r="F14" s="56"/>
      <c r="G14" s="56"/>
      <c r="H14" s="56"/>
      <c r="I14" s="56"/>
      <c r="J14" s="56"/>
      <c r="K14" s="56"/>
      <c r="L14" s="56">
        <v>10</v>
      </c>
      <c r="M14" s="56"/>
      <c r="N14" s="56"/>
      <c r="O14" s="62"/>
      <c r="P14" s="65">
        <f t="shared" si="0"/>
        <v>10</v>
      </c>
      <c r="Q14" s="21" t="s">
        <v>2509</v>
      </c>
    </row>
    <row r="15" spans="1:17" ht="15" x14ac:dyDescent="0.2">
      <c r="A15" s="60" t="s">
        <v>2507</v>
      </c>
      <c r="B15" s="57" t="s">
        <v>1822</v>
      </c>
      <c r="C15" s="78" t="s">
        <v>1820</v>
      </c>
      <c r="D15" s="77" t="s">
        <v>2517</v>
      </c>
      <c r="E15" s="61">
        <v>18</v>
      </c>
      <c r="F15" s="56"/>
      <c r="G15" s="61">
        <v>6</v>
      </c>
      <c r="H15" s="56"/>
      <c r="I15" s="56"/>
      <c r="J15" s="56"/>
      <c r="K15" s="56"/>
      <c r="L15" s="56"/>
      <c r="M15" s="56"/>
      <c r="N15" s="56"/>
      <c r="O15" s="62"/>
      <c r="P15" s="65">
        <f t="shared" si="0"/>
        <v>24</v>
      </c>
    </row>
    <row r="16" spans="1:17" ht="15" x14ac:dyDescent="0.2">
      <c r="A16" s="60" t="s">
        <v>2507</v>
      </c>
      <c r="B16" s="57" t="s">
        <v>1822</v>
      </c>
      <c r="C16" s="58"/>
      <c r="D16" s="59"/>
      <c r="E16" s="56"/>
      <c r="F16" s="56">
        <v>12</v>
      </c>
      <c r="G16" s="56">
        <v>6</v>
      </c>
      <c r="H16" s="56"/>
      <c r="I16" s="56"/>
      <c r="J16" s="56"/>
      <c r="K16" s="56"/>
      <c r="L16" s="56">
        <v>12</v>
      </c>
      <c r="M16" s="56"/>
      <c r="N16" s="56"/>
      <c r="O16" s="62"/>
      <c r="P16" s="65">
        <f t="shared" si="0"/>
        <v>30</v>
      </c>
      <c r="Q16" s="21" t="s">
        <v>2509</v>
      </c>
    </row>
    <row r="17" spans="1:17" ht="15" x14ac:dyDescent="0.2">
      <c r="A17" s="60" t="s">
        <v>2507</v>
      </c>
      <c r="B17" s="57" t="s">
        <v>2518</v>
      </c>
      <c r="C17" s="78" t="s">
        <v>801</v>
      </c>
      <c r="D17" s="77" t="s">
        <v>2519</v>
      </c>
      <c r="E17" s="56"/>
      <c r="F17" s="56"/>
      <c r="G17" s="56"/>
      <c r="H17" s="56"/>
      <c r="I17" s="56"/>
      <c r="J17" s="56"/>
      <c r="K17" s="56"/>
      <c r="L17" s="56">
        <v>10</v>
      </c>
      <c r="M17" s="56"/>
      <c r="N17" s="56"/>
      <c r="O17" s="62"/>
      <c r="P17" s="68">
        <f t="shared" si="0"/>
        <v>10</v>
      </c>
      <c r="Q17" s="21" t="s">
        <v>2509</v>
      </c>
    </row>
    <row r="18" spans="1:17" ht="15" x14ac:dyDescent="0.2">
      <c r="A18" s="60" t="s">
        <v>2507</v>
      </c>
      <c r="B18" s="57" t="s">
        <v>2518</v>
      </c>
      <c r="C18" s="58"/>
      <c r="D18" s="59"/>
      <c r="E18" s="56"/>
      <c r="F18" s="56"/>
      <c r="G18" s="56">
        <v>10</v>
      </c>
      <c r="H18" s="56"/>
      <c r="I18" s="56"/>
      <c r="J18" s="56"/>
      <c r="K18" s="56"/>
      <c r="L18" s="56"/>
      <c r="M18" s="56"/>
      <c r="N18" s="56"/>
      <c r="O18" s="62"/>
      <c r="P18" s="67">
        <f t="shared" si="0"/>
        <v>10</v>
      </c>
      <c r="Q18" s="21"/>
    </row>
    <row r="19" spans="1:17" ht="15" x14ac:dyDescent="0.2">
      <c r="A19" s="60" t="s">
        <v>2507</v>
      </c>
      <c r="B19" s="57" t="s">
        <v>794</v>
      </c>
      <c r="C19" s="58" t="s">
        <v>791</v>
      </c>
      <c r="D19" s="77" t="s">
        <v>2520</v>
      </c>
      <c r="E19" s="56"/>
      <c r="F19" s="56"/>
      <c r="G19" s="61">
        <v>20</v>
      </c>
      <c r="H19" s="56"/>
      <c r="I19" s="56"/>
      <c r="J19" s="56"/>
      <c r="K19" s="61">
        <v>3</v>
      </c>
      <c r="L19" s="56"/>
      <c r="M19" s="64"/>
      <c r="N19" s="56"/>
      <c r="O19" s="61">
        <v>2</v>
      </c>
      <c r="P19" s="65">
        <f t="shared" si="0"/>
        <v>25</v>
      </c>
      <c r="Q19" s="21"/>
    </row>
    <row r="20" spans="1:17" ht="15" x14ac:dyDescent="0.2">
      <c r="A20" s="60" t="s">
        <v>2507</v>
      </c>
      <c r="B20" s="57" t="s">
        <v>794</v>
      </c>
      <c r="C20" s="58" t="s">
        <v>791</v>
      </c>
      <c r="D20" s="59"/>
      <c r="E20" s="56"/>
      <c r="F20" s="56">
        <v>6</v>
      </c>
      <c r="G20" s="56"/>
      <c r="H20" s="56"/>
      <c r="I20" s="56">
        <v>8</v>
      </c>
      <c r="J20" s="56"/>
      <c r="K20" s="56"/>
      <c r="L20" s="56"/>
      <c r="M20" s="64"/>
      <c r="N20" s="56"/>
      <c r="O20" s="56"/>
      <c r="P20" s="65">
        <f t="shared" si="0"/>
        <v>14</v>
      </c>
      <c r="Q20" s="21" t="s">
        <v>2521</v>
      </c>
    </row>
    <row r="21" spans="1:17" ht="15" x14ac:dyDescent="0.2">
      <c r="A21" s="60" t="s">
        <v>2507</v>
      </c>
      <c r="B21" s="57" t="s">
        <v>794</v>
      </c>
      <c r="C21" s="58" t="s">
        <v>791</v>
      </c>
      <c r="D21" s="59"/>
      <c r="E21" s="56"/>
      <c r="F21" s="56"/>
      <c r="G21" s="56"/>
      <c r="H21" s="56">
        <v>3</v>
      </c>
      <c r="I21" s="56"/>
      <c r="J21" s="56"/>
      <c r="K21" s="56"/>
      <c r="L21" s="56"/>
      <c r="M21" s="64">
        <v>22</v>
      </c>
      <c r="N21" s="56"/>
      <c r="O21" s="56"/>
      <c r="P21" s="65">
        <f t="shared" si="0"/>
        <v>25</v>
      </c>
      <c r="Q21" s="21"/>
    </row>
    <row r="22" spans="1:17" ht="15" x14ac:dyDescent="0.2">
      <c r="A22" s="60" t="s">
        <v>2507</v>
      </c>
      <c r="B22" s="57" t="s">
        <v>839</v>
      </c>
      <c r="C22" s="58" t="s">
        <v>837</v>
      </c>
      <c r="D22" s="77" t="s">
        <v>2522</v>
      </c>
      <c r="E22" s="56"/>
      <c r="F22" s="56"/>
      <c r="G22" s="61">
        <v>20</v>
      </c>
      <c r="H22" s="56"/>
      <c r="I22" s="56"/>
      <c r="J22" s="56"/>
      <c r="K22" s="56"/>
      <c r="L22" s="56"/>
      <c r="M22" s="64"/>
      <c r="N22" s="56"/>
      <c r="O22" s="56"/>
      <c r="P22" s="65">
        <f t="shared" si="0"/>
        <v>20</v>
      </c>
    </row>
    <row r="23" spans="1:17" ht="15" x14ac:dyDescent="0.2">
      <c r="A23" s="60" t="s">
        <v>2507</v>
      </c>
      <c r="B23" s="57" t="s">
        <v>839</v>
      </c>
      <c r="C23" s="58" t="s">
        <v>837</v>
      </c>
      <c r="D23" s="59"/>
      <c r="E23" s="56"/>
      <c r="F23" s="56">
        <v>12</v>
      </c>
      <c r="G23" s="56">
        <v>10</v>
      </c>
      <c r="H23" s="56"/>
      <c r="I23" s="56"/>
      <c r="J23" s="56"/>
      <c r="K23" s="56"/>
      <c r="L23" s="56"/>
      <c r="M23" s="64"/>
      <c r="N23" s="56"/>
      <c r="O23" s="56"/>
      <c r="P23" s="65">
        <f t="shared" si="0"/>
        <v>22</v>
      </c>
    </row>
    <row r="24" spans="1:17" ht="15" x14ac:dyDescent="0.2">
      <c r="A24" s="60" t="s">
        <v>2507</v>
      </c>
      <c r="B24" s="57" t="s">
        <v>839</v>
      </c>
      <c r="C24" s="58" t="s">
        <v>837</v>
      </c>
      <c r="D24" s="59"/>
      <c r="E24" s="56"/>
      <c r="F24" s="56"/>
      <c r="G24" s="56"/>
      <c r="H24" s="56"/>
      <c r="I24" s="56"/>
      <c r="J24" s="56"/>
      <c r="K24" s="56">
        <v>6</v>
      </c>
      <c r="L24" s="56"/>
      <c r="M24" s="64"/>
      <c r="N24" s="56"/>
      <c r="O24" s="56"/>
      <c r="P24" s="65">
        <f t="shared" si="0"/>
        <v>6</v>
      </c>
      <c r="Q24" s="21" t="s">
        <v>2523</v>
      </c>
    </row>
    <row r="25" spans="1:17" ht="15" x14ac:dyDescent="0.2">
      <c r="A25" s="60" t="s">
        <v>2507</v>
      </c>
      <c r="B25" s="57" t="s">
        <v>839</v>
      </c>
      <c r="C25" s="58" t="s">
        <v>837</v>
      </c>
      <c r="D25" s="59"/>
      <c r="E25" s="56"/>
      <c r="F25" s="56"/>
      <c r="G25" s="56"/>
      <c r="H25" s="56">
        <v>6</v>
      </c>
      <c r="I25" s="56"/>
      <c r="J25" s="56"/>
      <c r="K25" s="56"/>
      <c r="L25" s="56"/>
      <c r="M25" s="64"/>
      <c r="N25" s="56"/>
      <c r="O25" s="56"/>
      <c r="P25" s="65">
        <f t="shared" si="0"/>
        <v>6</v>
      </c>
      <c r="Q25" s="21" t="s">
        <v>2524</v>
      </c>
    </row>
    <row r="26" spans="1:17" ht="15" x14ac:dyDescent="0.2">
      <c r="A26" s="60" t="s">
        <v>2507</v>
      </c>
      <c r="B26" s="57" t="s">
        <v>839</v>
      </c>
      <c r="C26" s="58" t="s">
        <v>837</v>
      </c>
      <c r="D26" s="59"/>
      <c r="E26" s="56"/>
      <c r="F26" s="56"/>
      <c r="G26" s="56"/>
      <c r="H26" s="56"/>
      <c r="I26" s="56"/>
      <c r="J26" s="56"/>
      <c r="K26" s="56"/>
      <c r="L26" s="56"/>
      <c r="M26" s="64">
        <v>12</v>
      </c>
      <c r="N26" s="56"/>
      <c r="O26" s="56"/>
      <c r="P26" s="65">
        <f t="shared" si="0"/>
        <v>12</v>
      </c>
      <c r="Q26" s="21" t="s">
        <v>2525</v>
      </c>
    </row>
  </sheetData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"/>
  <sheetViews>
    <sheetView topLeftCell="A7" zoomScale="90" zoomScaleNormal="90" workbookViewId="0">
      <selection activeCell="B46" sqref="B46"/>
    </sheetView>
  </sheetViews>
  <sheetFormatPr defaultColWidth="11.0546875" defaultRowHeight="12.75" x14ac:dyDescent="0.15"/>
  <cols>
    <col min="1" max="1" width="28.31640625" customWidth="1"/>
    <col min="2" max="2" width="52.45703125" customWidth="1"/>
    <col min="3" max="3" width="19.95703125" customWidth="1"/>
    <col min="4" max="4" width="47.6015625" customWidth="1"/>
    <col min="5" max="5" width="30.33984375" customWidth="1"/>
  </cols>
  <sheetData>
    <row r="1" spans="1:6" ht="99.75" customHeight="1" x14ac:dyDescent="0.15">
      <c r="A1" s="145" t="s">
        <v>2526</v>
      </c>
      <c r="B1" s="145"/>
      <c r="C1" s="145"/>
      <c r="D1" s="145"/>
      <c r="E1" s="145"/>
    </row>
    <row r="2" spans="1:6" ht="13.5" x14ac:dyDescent="0.15">
      <c r="A2" s="40" t="s">
        <v>13</v>
      </c>
      <c r="B2" s="40" t="s">
        <v>14</v>
      </c>
      <c r="C2" s="40" t="s">
        <v>15</v>
      </c>
      <c r="D2" s="40" t="s">
        <v>2527</v>
      </c>
      <c r="E2" s="40" t="s">
        <v>18</v>
      </c>
    </row>
    <row r="3" spans="1:6" x14ac:dyDescent="0.15">
      <c r="A3" s="24" t="s">
        <v>2528</v>
      </c>
      <c r="B3" s="24" t="s">
        <v>2529</v>
      </c>
      <c r="C3" s="24" t="s">
        <v>509</v>
      </c>
      <c r="D3" s="24"/>
      <c r="E3" s="24" t="s">
        <v>510</v>
      </c>
      <c r="F3">
        <v>1</v>
      </c>
    </row>
    <row r="4" spans="1:6" x14ac:dyDescent="0.15">
      <c r="A4" s="25" t="s">
        <v>507</v>
      </c>
      <c r="B4" s="24" t="s">
        <v>2530</v>
      </c>
      <c r="C4" s="24" t="s">
        <v>529</v>
      </c>
      <c r="D4" s="25"/>
      <c r="E4" s="24" t="s">
        <v>530</v>
      </c>
      <c r="F4">
        <v>2</v>
      </c>
    </row>
    <row r="5" spans="1:6" x14ac:dyDescent="0.15">
      <c r="A5" s="24" t="s">
        <v>2528</v>
      </c>
      <c r="B5" s="24" t="s">
        <v>2531</v>
      </c>
      <c r="C5" s="24" t="s">
        <v>536</v>
      </c>
      <c r="D5" s="24"/>
      <c r="E5" s="24" t="s">
        <v>510</v>
      </c>
      <c r="F5">
        <v>3</v>
      </c>
    </row>
    <row r="6" spans="1:6" x14ac:dyDescent="0.15">
      <c r="A6" s="24" t="s">
        <v>2528</v>
      </c>
      <c r="B6" s="24" t="s">
        <v>2532</v>
      </c>
      <c r="C6" s="24" t="s">
        <v>579</v>
      </c>
      <c r="D6" s="24"/>
      <c r="E6" s="24" t="s">
        <v>510</v>
      </c>
      <c r="F6">
        <v>4</v>
      </c>
    </row>
    <row r="7" spans="1:6" x14ac:dyDescent="0.15">
      <c r="A7" s="24" t="s">
        <v>2528</v>
      </c>
      <c r="B7" s="25" t="s">
        <v>607</v>
      </c>
      <c r="C7" s="24" t="s">
        <v>608</v>
      </c>
      <c r="D7" s="24"/>
      <c r="E7" s="24" t="s">
        <v>510</v>
      </c>
      <c r="F7">
        <v>5</v>
      </c>
    </row>
    <row r="8" spans="1:6" x14ac:dyDescent="0.15">
      <c r="A8" s="41" t="s">
        <v>2533</v>
      </c>
      <c r="B8" s="42" t="s">
        <v>640</v>
      </c>
      <c r="C8" s="41" t="s">
        <v>641</v>
      </c>
      <c r="D8" s="41" t="s">
        <v>2534</v>
      </c>
      <c r="E8" s="41" t="s">
        <v>403</v>
      </c>
      <c r="F8">
        <v>6</v>
      </c>
    </row>
    <row r="9" spans="1:6" x14ac:dyDescent="0.15">
      <c r="A9" s="43" t="s">
        <v>732</v>
      </c>
      <c r="B9" s="43" t="s">
        <v>47</v>
      </c>
      <c r="C9" s="43" t="s">
        <v>733</v>
      </c>
      <c r="D9" s="43"/>
      <c r="E9" s="43" t="s">
        <v>403</v>
      </c>
      <c r="F9">
        <v>7</v>
      </c>
    </row>
    <row r="10" spans="1:6" x14ac:dyDescent="0.15">
      <c r="A10" s="43" t="s">
        <v>732</v>
      </c>
      <c r="B10" s="43" t="s">
        <v>47</v>
      </c>
      <c r="C10" s="43" t="s">
        <v>755</v>
      </c>
      <c r="D10" s="43"/>
      <c r="E10" s="43" t="s">
        <v>403</v>
      </c>
      <c r="F10">
        <v>8</v>
      </c>
    </row>
    <row r="11" spans="1:6" x14ac:dyDescent="0.15">
      <c r="A11" s="43" t="s">
        <v>732</v>
      </c>
      <c r="B11" s="43" t="s">
        <v>47</v>
      </c>
      <c r="C11" s="43" t="s">
        <v>778</v>
      </c>
      <c r="D11" s="43"/>
      <c r="E11" s="43" t="s">
        <v>403</v>
      </c>
      <c r="F11">
        <v>9</v>
      </c>
    </row>
    <row r="12" spans="1:6" x14ac:dyDescent="0.15">
      <c r="A12" s="29" t="s">
        <v>782</v>
      </c>
      <c r="B12" s="23" t="s">
        <v>783</v>
      </c>
      <c r="C12" s="23" t="s">
        <v>784</v>
      </c>
      <c r="D12" s="29" t="s">
        <v>2535</v>
      </c>
      <c r="E12" s="23" t="s">
        <v>403</v>
      </c>
      <c r="F12">
        <v>10</v>
      </c>
    </row>
    <row r="13" spans="1:6" x14ac:dyDescent="0.15">
      <c r="A13" s="29" t="s">
        <v>782</v>
      </c>
      <c r="B13" s="23" t="s">
        <v>794</v>
      </c>
      <c r="C13" s="23" t="s">
        <v>795</v>
      </c>
      <c r="D13" s="29" t="s">
        <v>2536</v>
      </c>
      <c r="E13" s="23" t="s">
        <v>403</v>
      </c>
      <c r="F13">
        <v>11</v>
      </c>
    </row>
    <row r="14" spans="1:6" x14ac:dyDescent="0.15">
      <c r="A14" s="29" t="s">
        <v>782</v>
      </c>
      <c r="B14" s="23" t="s">
        <v>794</v>
      </c>
      <c r="C14" s="23" t="s">
        <v>1894</v>
      </c>
      <c r="D14" s="29" t="s">
        <v>2537</v>
      </c>
      <c r="E14" s="23" t="s">
        <v>403</v>
      </c>
      <c r="F14">
        <v>12</v>
      </c>
    </row>
    <row r="15" spans="1:6" x14ac:dyDescent="0.15">
      <c r="A15" s="29" t="s">
        <v>2538</v>
      </c>
      <c r="B15" s="23" t="s">
        <v>839</v>
      </c>
      <c r="C15" s="30">
        <v>101131211322</v>
      </c>
      <c r="D15" s="29" t="s">
        <v>2539</v>
      </c>
      <c r="E15" s="23" t="s">
        <v>510</v>
      </c>
      <c r="F15">
        <v>13</v>
      </c>
    </row>
    <row r="16" spans="1:6" x14ac:dyDescent="0.15">
      <c r="A16" s="29" t="s">
        <v>782</v>
      </c>
      <c r="B16" s="23" t="s">
        <v>929</v>
      </c>
      <c r="C16" s="23" t="s">
        <v>930</v>
      </c>
      <c r="D16" s="29" t="s">
        <v>2537</v>
      </c>
      <c r="E16" s="23" t="s">
        <v>403</v>
      </c>
      <c r="F16">
        <v>14</v>
      </c>
    </row>
    <row r="17" spans="1:6" x14ac:dyDescent="0.15">
      <c r="A17" s="29" t="s">
        <v>782</v>
      </c>
      <c r="B17" s="23" t="s">
        <v>607</v>
      </c>
      <c r="C17" s="23" t="s">
        <v>967</v>
      </c>
      <c r="D17" s="29" t="s">
        <v>2537</v>
      </c>
      <c r="E17" s="23" t="s">
        <v>403</v>
      </c>
      <c r="F17">
        <v>15</v>
      </c>
    </row>
    <row r="18" spans="1:6" x14ac:dyDescent="0.15">
      <c r="A18" s="29" t="s">
        <v>782</v>
      </c>
      <c r="B18" s="23" t="s">
        <v>1062</v>
      </c>
      <c r="C18" s="23" t="s">
        <v>1066</v>
      </c>
      <c r="D18" s="29" t="s">
        <v>2535</v>
      </c>
      <c r="E18" s="23" t="s">
        <v>403</v>
      </c>
      <c r="F18">
        <v>16</v>
      </c>
    </row>
    <row r="19" spans="1:6" x14ac:dyDescent="0.15">
      <c r="A19" s="44" t="s">
        <v>782</v>
      </c>
      <c r="B19" s="44" t="s">
        <v>1062</v>
      </c>
      <c r="C19" s="45" t="s">
        <v>2540</v>
      </c>
      <c r="D19" s="45" t="s">
        <v>2541</v>
      </c>
      <c r="E19" s="45" t="s">
        <v>403</v>
      </c>
      <c r="F19">
        <v>17</v>
      </c>
    </row>
    <row r="20" spans="1:6" x14ac:dyDescent="0.15">
      <c r="A20" s="44" t="s">
        <v>782</v>
      </c>
      <c r="B20" s="44" t="s">
        <v>607</v>
      </c>
      <c r="C20" s="44" t="s">
        <v>2540</v>
      </c>
      <c r="D20" s="45" t="s">
        <v>2542</v>
      </c>
      <c r="E20" s="45" t="s">
        <v>403</v>
      </c>
      <c r="F20">
        <v>18</v>
      </c>
    </row>
    <row r="21" spans="1:6" x14ac:dyDescent="0.15">
      <c r="A21" s="33" t="s">
        <v>782</v>
      </c>
      <c r="B21" s="33" t="s">
        <v>607</v>
      </c>
      <c r="C21" s="33" t="s">
        <v>2540</v>
      </c>
      <c r="D21" s="32" t="s">
        <v>2543</v>
      </c>
      <c r="E21" s="32" t="s">
        <v>403</v>
      </c>
      <c r="F21">
        <v>19</v>
      </c>
    </row>
    <row r="22" spans="1:6" x14ac:dyDescent="0.15">
      <c r="A22" s="29" t="s">
        <v>782</v>
      </c>
      <c r="B22" s="23" t="s">
        <v>929</v>
      </c>
      <c r="C22" s="23" t="s">
        <v>2540</v>
      </c>
      <c r="D22" s="29" t="s">
        <v>2541</v>
      </c>
      <c r="E22" s="23" t="s">
        <v>403</v>
      </c>
      <c r="F22">
        <v>20</v>
      </c>
    </row>
    <row r="23" spans="1:6" x14ac:dyDescent="0.15">
      <c r="A23" s="29" t="s">
        <v>782</v>
      </c>
      <c r="B23" s="23" t="s">
        <v>2112</v>
      </c>
      <c r="C23" s="23" t="s">
        <v>2540</v>
      </c>
      <c r="D23" s="29" t="s">
        <v>2541</v>
      </c>
      <c r="E23" s="23" t="s">
        <v>403</v>
      </c>
      <c r="F23">
        <v>21</v>
      </c>
    </row>
    <row r="24" spans="1:6" x14ac:dyDescent="0.15">
      <c r="A24" s="29" t="s">
        <v>782</v>
      </c>
      <c r="B24" s="23" t="s">
        <v>783</v>
      </c>
      <c r="C24" s="23" t="s">
        <v>2540</v>
      </c>
      <c r="D24" s="29" t="s">
        <v>2541</v>
      </c>
      <c r="E24" s="23" t="s">
        <v>403</v>
      </c>
      <c r="F24">
        <v>22</v>
      </c>
    </row>
    <row r="25" spans="1:6" x14ac:dyDescent="0.15">
      <c r="A25" s="27" t="s">
        <v>782</v>
      </c>
      <c r="B25" s="27" t="s">
        <v>783</v>
      </c>
      <c r="C25" s="27" t="s">
        <v>2540</v>
      </c>
      <c r="D25" s="26" t="s">
        <v>2544</v>
      </c>
      <c r="E25" s="26" t="s">
        <v>403</v>
      </c>
      <c r="F25">
        <v>23</v>
      </c>
    </row>
    <row r="26" spans="1:6" x14ac:dyDescent="0.15">
      <c r="A26" s="25" t="s">
        <v>782</v>
      </c>
      <c r="B26" s="25" t="s">
        <v>958</v>
      </c>
      <c r="C26" s="25" t="s">
        <v>2540</v>
      </c>
      <c r="D26" s="24" t="s">
        <v>2545</v>
      </c>
      <c r="E26" s="24" t="s">
        <v>403</v>
      </c>
      <c r="F26">
        <v>24</v>
      </c>
    </row>
    <row r="27" spans="1:6" x14ac:dyDescent="0.15">
      <c r="A27" s="29" t="s">
        <v>782</v>
      </c>
      <c r="B27" s="23" t="s">
        <v>958</v>
      </c>
      <c r="C27" s="23" t="s">
        <v>2540</v>
      </c>
      <c r="D27" s="29" t="s">
        <v>2546</v>
      </c>
      <c r="E27" s="23" t="s">
        <v>403</v>
      </c>
      <c r="F27">
        <v>25</v>
      </c>
    </row>
    <row r="28" spans="1:6" x14ac:dyDescent="0.15">
      <c r="A28" s="29" t="s">
        <v>782</v>
      </c>
      <c r="B28" s="23" t="s">
        <v>2232</v>
      </c>
      <c r="C28" s="23" t="s">
        <v>2540</v>
      </c>
      <c r="D28" s="29" t="s">
        <v>2541</v>
      </c>
      <c r="E28" s="23" t="s">
        <v>403</v>
      </c>
      <c r="F28">
        <v>26</v>
      </c>
    </row>
    <row r="29" spans="1:6" x14ac:dyDescent="0.15">
      <c r="A29" s="29" t="s">
        <v>782</v>
      </c>
      <c r="B29" s="23" t="s">
        <v>1822</v>
      </c>
      <c r="C29" s="23" t="s">
        <v>2540</v>
      </c>
      <c r="D29" s="29" t="s">
        <v>2547</v>
      </c>
      <c r="E29" s="23" t="s">
        <v>403</v>
      </c>
      <c r="F29">
        <v>27</v>
      </c>
    </row>
    <row r="30" spans="1:6" x14ac:dyDescent="0.15">
      <c r="A30" s="29" t="s">
        <v>782</v>
      </c>
      <c r="B30" s="23" t="s">
        <v>1822</v>
      </c>
      <c r="C30" s="23" t="s">
        <v>2540</v>
      </c>
      <c r="D30" s="29" t="s">
        <v>2548</v>
      </c>
      <c r="E30" s="23" t="s">
        <v>403</v>
      </c>
      <c r="F30">
        <v>28</v>
      </c>
    </row>
    <row r="31" spans="1:6" x14ac:dyDescent="0.15">
      <c r="A31" s="29" t="s">
        <v>782</v>
      </c>
      <c r="B31" s="23" t="s">
        <v>2518</v>
      </c>
      <c r="C31" s="23" t="s">
        <v>2540</v>
      </c>
      <c r="D31" s="29" t="s">
        <v>2541</v>
      </c>
      <c r="E31" s="23" t="s">
        <v>403</v>
      </c>
      <c r="F31">
        <v>29</v>
      </c>
    </row>
    <row r="32" spans="1:6" x14ac:dyDescent="0.15">
      <c r="A32" s="27" t="s">
        <v>782</v>
      </c>
      <c r="B32" s="26" t="s">
        <v>2518</v>
      </c>
      <c r="C32" s="26" t="s">
        <v>2540</v>
      </c>
      <c r="D32" s="26" t="s">
        <v>2544</v>
      </c>
      <c r="E32" s="26" t="s">
        <v>403</v>
      </c>
      <c r="F32">
        <v>30</v>
      </c>
    </row>
    <row r="33" spans="1:6" x14ac:dyDescent="0.15">
      <c r="A33" s="29" t="s">
        <v>782</v>
      </c>
      <c r="B33" s="23" t="s">
        <v>794</v>
      </c>
      <c r="C33" s="23" t="s">
        <v>2540</v>
      </c>
      <c r="D33" s="29" t="s">
        <v>2549</v>
      </c>
      <c r="E33" s="23" t="s">
        <v>403</v>
      </c>
      <c r="F33">
        <v>31</v>
      </c>
    </row>
    <row r="34" spans="1:6" x14ac:dyDescent="0.15">
      <c r="A34" s="29" t="s">
        <v>782</v>
      </c>
      <c r="B34" s="23" t="s">
        <v>794</v>
      </c>
      <c r="C34" s="23" t="s">
        <v>2540</v>
      </c>
      <c r="D34" s="29" t="s">
        <v>2550</v>
      </c>
      <c r="E34" s="23" t="s">
        <v>403</v>
      </c>
      <c r="F34">
        <v>32</v>
      </c>
    </row>
    <row r="35" spans="1:6" x14ac:dyDescent="0.15">
      <c r="A35" s="25" t="s">
        <v>782</v>
      </c>
      <c r="B35" s="24" t="s">
        <v>794</v>
      </c>
      <c r="C35" s="24" t="s">
        <v>2551</v>
      </c>
      <c r="D35" s="24" t="s">
        <v>2552</v>
      </c>
      <c r="E35" s="24" t="s">
        <v>403</v>
      </c>
      <c r="F35">
        <v>33</v>
      </c>
    </row>
    <row r="36" spans="1:6" x14ac:dyDescent="0.15">
      <c r="A36" s="29" t="s">
        <v>782</v>
      </c>
      <c r="B36" s="23" t="s">
        <v>839</v>
      </c>
      <c r="C36" s="23" t="s">
        <v>2540</v>
      </c>
      <c r="D36" s="29" t="s">
        <v>2553</v>
      </c>
      <c r="E36" s="23" t="s">
        <v>403</v>
      </c>
      <c r="F36">
        <v>34</v>
      </c>
    </row>
    <row r="37" spans="1:6" x14ac:dyDescent="0.15">
      <c r="A37" s="33" t="s">
        <v>782</v>
      </c>
      <c r="B37" s="33" t="s">
        <v>839</v>
      </c>
      <c r="C37" s="33" t="s">
        <v>2540</v>
      </c>
      <c r="D37" s="32" t="s">
        <v>2554</v>
      </c>
      <c r="E37" s="32" t="s">
        <v>403</v>
      </c>
      <c r="F37">
        <v>35</v>
      </c>
    </row>
    <row r="38" spans="1:6" x14ac:dyDescent="0.15">
      <c r="A38" s="29" t="s">
        <v>782</v>
      </c>
      <c r="B38" s="23" t="s">
        <v>839</v>
      </c>
      <c r="C38" s="23" t="s">
        <v>2540</v>
      </c>
      <c r="D38" s="29" t="s">
        <v>2555</v>
      </c>
      <c r="E38" s="23" t="s">
        <v>403</v>
      </c>
      <c r="F38">
        <v>36</v>
      </c>
    </row>
    <row r="39" spans="1:6" x14ac:dyDescent="0.15">
      <c r="A39" s="46" t="s">
        <v>1090</v>
      </c>
      <c r="B39" s="46" t="s">
        <v>47</v>
      </c>
      <c r="C39" s="46" t="s">
        <v>1091</v>
      </c>
      <c r="D39" s="46" t="s">
        <v>2556</v>
      </c>
      <c r="E39" s="46" t="s">
        <v>403</v>
      </c>
    </row>
    <row r="40" spans="1:6" x14ac:dyDescent="0.15">
      <c r="A40" s="46" t="s">
        <v>1090</v>
      </c>
      <c r="B40" s="46" t="s">
        <v>47</v>
      </c>
      <c r="C40" s="46" t="s">
        <v>1146</v>
      </c>
      <c r="D40" s="46" t="s">
        <v>2557</v>
      </c>
      <c r="E40" s="46" t="s">
        <v>403</v>
      </c>
    </row>
    <row r="41" spans="1:6" x14ac:dyDescent="0.15">
      <c r="A41" s="46" t="s">
        <v>1090</v>
      </c>
      <c r="B41" s="46" t="s">
        <v>47</v>
      </c>
      <c r="C41" s="46" t="s">
        <v>1148</v>
      </c>
      <c r="D41" s="46" t="s">
        <v>2558</v>
      </c>
      <c r="E41" s="46" t="s">
        <v>403</v>
      </c>
    </row>
    <row r="42" spans="1:6" x14ac:dyDescent="0.15">
      <c r="A42" s="46" t="s">
        <v>1090</v>
      </c>
      <c r="B42" s="46" t="s">
        <v>47</v>
      </c>
      <c r="C42" s="46" t="s">
        <v>1164</v>
      </c>
      <c r="D42" s="46" t="s">
        <v>2559</v>
      </c>
      <c r="E42" s="46" t="s">
        <v>403</v>
      </c>
    </row>
    <row r="43" spans="1:6" x14ac:dyDescent="0.15">
      <c r="A43" s="46" t="s">
        <v>1090</v>
      </c>
      <c r="B43" s="46" t="s">
        <v>47</v>
      </c>
      <c r="C43" s="46" t="s">
        <v>1166</v>
      </c>
      <c r="D43" s="46" t="s">
        <v>2560</v>
      </c>
      <c r="E43" s="46" t="s">
        <v>403</v>
      </c>
    </row>
    <row r="44" spans="1:6" x14ac:dyDescent="0.15">
      <c r="A44" s="46" t="s">
        <v>1090</v>
      </c>
      <c r="B44" s="46" t="s">
        <v>47</v>
      </c>
      <c r="C44" s="46" t="s">
        <v>1236</v>
      </c>
      <c r="D44" s="46" t="s">
        <v>2561</v>
      </c>
      <c r="E44" s="46" t="s">
        <v>403</v>
      </c>
    </row>
    <row r="45" spans="1:6" x14ac:dyDescent="0.15">
      <c r="A45" s="46" t="s">
        <v>1090</v>
      </c>
      <c r="B45" s="46" t="s">
        <v>47</v>
      </c>
      <c r="C45" s="46" t="s">
        <v>1256</v>
      </c>
      <c r="D45" s="46" t="s">
        <v>2562</v>
      </c>
      <c r="E45" s="46" t="s">
        <v>403</v>
      </c>
    </row>
    <row r="46" spans="1:6" x14ac:dyDescent="0.15">
      <c r="A46" s="46" t="s">
        <v>1090</v>
      </c>
      <c r="B46" s="46" t="s">
        <v>1261</v>
      </c>
      <c r="C46" s="46" t="s">
        <v>1262</v>
      </c>
      <c r="D46" s="46" t="s">
        <v>2563</v>
      </c>
      <c r="E46" s="46" t="s">
        <v>403</v>
      </c>
    </row>
    <row r="47" spans="1:6" x14ac:dyDescent="0.15">
      <c r="A47" s="46" t="s">
        <v>1090</v>
      </c>
      <c r="B47" s="46" t="s">
        <v>1261</v>
      </c>
      <c r="C47" s="46" t="s">
        <v>1271</v>
      </c>
      <c r="D47" s="46" t="s">
        <v>2564</v>
      </c>
      <c r="E47" s="46" t="s">
        <v>403</v>
      </c>
    </row>
    <row r="49" spans="2:5" ht="13.5" x14ac:dyDescent="0.15">
      <c r="B49" s="47"/>
      <c r="D49" s="47" t="s">
        <v>2565</v>
      </c>
    </row>
    <row r="50" spans="2:5" ht="14.25" x14ac:dyDescent="0.15">
      <c r="B50" s="48"/>
      <c r="C50" s="48"/>
      <c r="E50" s="49" t="s">
        <v>2566</v>
      </c>
    </row>
  </sheetData>
  <mergeCells count="1">
    <mergeCell ref="A1:E1"/>
  </mergeCells>
  <printOptions horizontalCentered="1"/>
  <pageMargins left="0.196850393700787" right="0.196850393700787" top="0.196850393700787" bottom="0.196850393700787" header="0" footer="0"/>
  <pageSetup paperSize="9" scale="80" orientation="landscape" horizontalDpi="1200" verticalDpi="12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51"/>
  <sheetViews>
    <sheetView topLeftCell="E1" zoomScale="80" zoomScaleNormal="80" workbookViewId="0">
      <selection activeCell="E4" sqref="A4:XFD4"/>
    </sheetView>
  </sheetViews>
  <sheetFormatPr defaultColWidth="11.0546875" defaultRowHeight="12.75" x14ac:dyDescent="0.15"/>
  <cols>
    <col min="1" max="1" width="14.42578125" customWidth="1"/>
    <col min="2" max="2" width="14.83203125" customWidth="1"/>
    <col min="3" max="3" width="11.4609375" customWidth="1"/>
    <col min="4" max="4" width="31.82421875" customWidth="1"/>
    <col min="5" max="5" width="28.31640625" customWidth="1"/>
    <col min="6" max="6" width="47.6015625" customWidth="1"/>
    <col min="7" max="7" width="37.890625" customWidth="1"/>
    <col min="8" max="8" width="18.7421875" customWidth="1"/>
    <col min="9" max="9" width="46.5234375" customWidth="1"/>
    <col min="10" max="10" width="30.33984375" customWidth="1"/>
    <col min="11" max="11" width="134.58203125" customWidth="1"/>
    <col min="12" max="12" width="16.98828125" customWidth="1"/>
    <col min="13" max="13" width="14.83203125" customWidth="1"/>
    <col min="14" max="14" width="15.23828125" customWidth="1"/>
    <col min="15" max="15" width="7.953125" customWidth="1"/>
    <col min="16" max="16" width="9.03515625" customWidth="1"/>
    <col min="17" max="17" width="22.25" customWidth="1"/>
    <col min="18" max="18" width="24.2734375" customWidth="1"/>
    <col min="19" max="19" width="23.328125" customWidth="1"/>
    <col min="20" max="20" width="9.4375" customWidth="1"/>
    <col min="21" max="21" width="15.23828125" customWidth="1"/>
    <col min="23" max="23" width="17.93359375" customWidth="1"/>
  </cols>
  <sheetData>
    <row r="2" spans="1:23" s="21" customFormat="1" ht="42.6" customHeight="1" x14ac:dyDescent="0.15">
      <c r="A2" s="22" t="s">
        <v>2567</v>
      </c>
      <c r="B2" s="22" t="s">
        <v>2568</v>
      </c>
      <c r="C2" s="22" t="s">
        <v>5</v>
      </c>
      <c r="D2" s="22" t="s">
        <v>6</v>
      </c>
      <c r="E2" s="22" t="s">
        <v>2569</v>
      </c>
      <c r="F2" s="22" t="s">
        <v>2527</v>
      </c>
      <c r="G2" s="22" t="s">
        <v>2570</v>
      </c>
      <c r="H2" s="22" t="s">
        <v>2571</v>
      </c>
      <c r="I2" s="22" t="s">
        <v>2572</v>
      </c>
      <c r="J2" s="22" t="s">
        <v>18</v>
      </c>
      <c r="K2" s="22" t="s">
        <v>234</v>
      </c>
      <c r="L2" s="22" t="s">
        <v>2573</v>
      </c>
      <c r="M2" s="22" t="s">
        <v>2568</v>
      </c>
      <c r="N2" s="22" t="s">
        <v>2574</v>
      </c>
      <c r="O2" s="22" t="s">
        <v>2575</v>
      </c>
      <c r="P2" s="22" t="s">
        <v>2576</v>
      </c>
      <c r="Q2" s="22" t="s">
        <v>2577</v>
      </c>
      <c r="R2" s="22" t="s">
        <v>2578</v>
      </c>
      <c r="S2" s="22" t="s">
        <v>25</v>
      </c>
      <c r="T2" s="22" t="s">
        <v>2579</v>
      </c>
      <c r="U2" s="22" t="s">
        <v>2580</v>
      </c>
      <c r="V2" s="22" t="s">
        <v>29</v>
      </c>
      <c r="W2" s="22" t="s">
        <v>2581</v>
      </c>
    </row>
    <row r="3" spans="1:23" x14ac:dyDescent="0.15">
      <c r="A3" s="23" t="s">
        <v>46</v>
      </c>
      <c r="B3" s="23" t="s">
        <v>48</v>
      </c>
      <c r="C3" s="23" t="s">
        <v>47</v>
      </c>
      <c r="D3" s="23" t="s">
        <v>503</v>
      </c>
      <c r="E3" s="24" t="s">
        <v>2528</v>
      </c>
      <c r="F3" s="24"/>
      <c r="G3" s="24" t="s">
        <v>2529</v>
      </c>
      <c r="H3" s="23" t="s">
        <v>509</v>
      </c>
      <c r="I3" s="23" t="s">
        <v>2582</v>
      </c>
      <c r="J3" s="23" t="s">
        <v>510</v>
      </c>
      <c r="K3" s="23" t="s">
        <v>511</v>
      </c>
      <c r="L3" s="23" t="e">
        <f t="shared" ref="L3:L38" si="0">INDEX(REGIÓN_EB,MATCH($I3,NOMBRE_COMPLETO_EB,0))</f>
        <v>#REF!</v>
      </c>
      <c r="M3" s="23" t="e">
        <f t="shared" ref="M3:M38" si="1">INDEX(UGEL_EB,MATCH($I3,NOMBRE_COMPLETO_EB,0))</f>
        <v>#REF!</v>
      </c>
      <c r="N3" s="23" t="e">
        <f t="shared" ref="N3:N38" si="2">INDEX(GRUPO_EB,MATCH($I3,NOMBRE_COMPLETO_EB,0))</f>
        <v>#REF!</v>
      </c>
      <c r="O3" s="23" t="e">
        <f t="shared" ref="O3:O38" si="3">INDEX(MÉRITO_EB,MATCH($I3,NOMBRE_COMPLETO_EB,0))</f>
        <v>#REF!</v>
      </c>
      <c r="P3" s="38" t="e">
        <f t="shared" ref="P3:P38" si="4">INDEX(DNI_EB,MATCH($I3,NOMBRE_COMPLETO_EB,0))</f>
        <v>#REF!</v>
      </c>
      <c r="Q3" s="23" t="e">
        <f t="shared" ref="Q3:Q38" si="5">INDEX(APELLIDO_PATERNO_EB,MATCH($I3,NOMBRE_COMPLETO_EB,0))</f>
        <v>#REF!</v>
      </c>
      <c r="R3" s="23" t="e">
        <f t="shared" ref="R3:R38" si="6">INDEX(APELLIDO_MATERNO_EB,MATCH($I3,NOMBRE_COMPLETO_EB,0))</f>
        <v>#REF!</v>
      </c>
      <c r="S3" s="23" t="e">
        <f t="shared" ref="S3:S38" si="7">INDEX(NOMBRES_EB,MATCH($I3,NOMBRE_COMPLETO_EB,0))</f>
        <v>#REF!</v>
      </c>
      <c r="T3" s="23" t="e">
        <f t="shared" ref="T3:T38" si="8">INDEX(PUNTAJE_FINAL_EB,MATCH($I3,NOMBRE_COMPLETO_EB,0))</f>
        <v>#REF!</v>
      </c>
      <c r="U3" s="23" t="e">
        <f t="shared" ref="U3:U38" si="9">INDEX(Letras_EB,MATCH($I3,NOMBRE_COMPLETO_EB,0))</f>
        <v>#REF!</v>
      </c>
      <c r="V3" s="23" t="e">
        <f t="shared" ref="V3:V38" si="10">INDEX(Estado_EB,MATCH($I3,NOMBRE_COMPLETO_EB,0))</f>
        <v>#REF!</v>
      </c>
      <c r="W3" s="23" t="e">
        <f t="shared" ref="W3:W38" si="11">INDEX(Expediente_EB,MATCH($I3,NOMBRE_COMPLETO_EB,0))</f>
        <v>#REF!</v>
      </c>
    </row>
    <row r="4" spans="1:23" x14ac:dyDescent="0.15">
      <c r="A4" s="23" t="s">
        <v>46</v>
      </c>
      <c r="B4" s="23" t="s">
        <v>48</v>
      </c>
      <c r="C4" s="23" t="s">
        <v>47</v>
      </c>
      <c r="D4" s="23" t="s">
        <v>407</v>
      </c>
      <c r="E4" s="25" t="s">
        <v>507</v>
      </c>
      <c r="F4" s="25"/>
      <c r="G4" s="24" t="s">
        <v>2530</v>
      </c>
      <c r="H4" s="23" t="s">
        <v>529</v>
      </c>
      <c r="I4" s="23" t="s">
        <v>2583</v>
      </c>
      <c r="J4" s="23" t="s">
        <v>530</v>
      </c>
      <c r="K4" s="23" t="s">
        <v>531</v>
      </c>
      <c r="L4" s="23" t="e">
        <f t="shared" si="0"/>
        <v>#REF!</v>
      </c>
      <c r="M4" s="23" t="e">
        <f t="shared" si="1"/>
        <v>#REF!</v>
      </c>
      <c r="N4" s="23" t="e">
        <f t="shared" si="2"/>
        <v>#REF!</v>
      </c>
      <c r="O4" s="23" t="e">
        <f t="shared" si="3"/>
        <v>#REF!</v>
      </c>
      <c r="P4" s="38" t="e">
        <f t="shared" si="4"/>
        <v>#REF!</v>
      </c>
      <c r="Q4" s="23" t="e">
        <f t="shared" si="5"/>
        <v>#REF!</v>
      </c>
      <c r="R4" s="23" t="e">
        <f t="shared" si="6"/>
        <v>#REF!</v>
      </c>
      <c r="S4" s="23" t="e">
        <f t="shared" si="7"/>
        <v>#REF!</v>
      </c>
      <c r="T4" s="23" t="e">
        <f t="shared" si="8"/>
        <v>#REF!</v>
      </c>
      <c r="U4" s="23" t="e">
        <f t="shared" si="9"/>
        <v>#REF!</v>
      </c>
      <c r="V4" s="23" t="e">
        <f t="shared" si="10"/>
        <v>#REF!</v>
      </c>
      <c r="W4" s="23" t="e">
        <f t="shared" si="11"/>
        <v>#REF!</v>
      </c>
    </row>
    <row r="5" spans="1:23" x14ac:dyDescent="0.15">
      <c r="A5" s="23" t="s">
        <v>46</v>
      </c>
      <c r="B5" s="23" t="s">
        <v>48</v>
      </c>
      <c r="C5" s="23" t="s">
        <v>47</v>
      </c>
      <c r="D5" s="23" t="s">
        <v>394</v>
      </c>
      <c r="E5" s="24" t="s">
        <v>2528</v>
      </c>
      <c r="F5" s="24"/>
      <c r="G5" s="24" t="s">
        <v>2531</v>
      </c>
      <c r="H5" s="23" t="s">
        <v>536</v>
      </c>
      <c r="I5" s="23" t="s">
        <v>2584</v>
      </c>
      <c r="J5" s="23" t="s">
        <v>510</v>
      </c>
      <c r="K5" s="23" t="s">
        <v>537</v>
      </c>
      <c r="L5" s="23" t="e">
        <f t="shared" si="0"/>
        <v>#REF!</v>
      </c>
      <c r="M5" s="23" t="e">
        <f t="shared" si="1"/>
        <v>#REF!</v>
      </c>
      <c r="N5" s="23" t="e">
        <f t="shared" si="2"/>
        <v>#REF!</v>
      </c>
      <c r="O5" s="23" t="e">
        <f t="shared" si="3"/>
        <v>#REF!</v>
      </c>
      <c r="P5" s="38" t="e">
        <f t="shared" si="4"/>
        <v>#REF!</v>
      </c>
      <c r="Q5" s="23" t="e">
        <f t="shared" si="5"/>
        <v>#REF!</v>
      </c>
      <c r="R5" s="23" t="e">
        <f t="shared" si="6"/>
        <v>#REF!</v>
      </c>
      <c r="S5" s="23" t="e">
        <f t="shared" si="7"/>
        <v>#REF!</v>
      </c>
      <c r="T5" s="23" t="e">
        <f t="shared" si="8"/>
        <v>#REF!</v>
      </c>
      <c r="U5" s="23" t="e">
        <f t="shared" si="9"/>
        <v>#REF!</v>
      </c>
      <c r="V5" s="23" t="e">
        <f t="shared" si="10"/>
        <v>#REF!</v>
      </c>
      <c r="W5" s="23" t="e">
        <f t="shared" si="11"/>
        <v>#REF!</v>
      </c>
    </row>
    <row r="6" spans="1:23" x14ac:dyDescent="0.15">
      <c r="A6" s="23" t="s">
        <v>46</v>
      </c>
      <c r="B6" s="23" t="s">
        <v>48</v>
      </c>
      <c r="C6" s="23" t="s">
        <v>47</v>
      </c>
      <c r="D6" s="23" t="s">
        <v>394</v>
      </c>
      <c r="E6" s="24" t="s">
        <v>2528</v>
      </c>
      <c r="F6" s="24"/>
      <c r="G6" s="24" t="s">
        <v>2532</v>
      </c>
      <c r="H6" s="23" t="s">
        <v>579</v>
      </c>
      <c r="I6" s="23" t="s">
        <v>2585</v>
      </c>
      <c r="J6" s="23" t="s">
        <v>510</v>
      </c>
      <c r="K6" s="23" t="s">
        <v>580</v>
      </c>
      <c r="L6" s="23" t="e">
        <f t="shared" si="0"/>
        <v>#REF!</v>
      </c>
      <c r="M6" s="23" t="e">
        <f t="shared" si="1"/>
        <v>#REF!</v>
      </c>
      <c r="N6" s="23" t="e">
        <f t="shared" si="2"/>
        <v>#REF!</v>
      </c>
      <c r="O6" s="23" t="e">
        <f t="shared" si="3"/>
        <v>#REF!</v>
      </c>
      <c r="P6" s="38" t="e">
        <f t="shared" si="4"/>
        <v>#REF!</v>
      </c>
      <c r="Q6" s="23" t="e">
        <f t="shared" si="5"/>
        <v>#REF!</v>
      </c>
      <c r="R6" s="23" t="e">
        <f t="shared" si="6"/>
        <v>#REF!</v>
      </c>
      <c r="S6" s="23" t="e">
        <f t="shared" si="7"/>
        <v>#REF!</v>
      </c>
      <c r="T6" s="23" t="e">
        <f t="shared" si="8"/>
        <v>#REF!</v>
      </c>
      <c r="U6" s="23" t="e">
        <f t="shared" si="9"/>
        <v>#REF!</v>
      </c>
      <c r="V6" s="23" t="e">
        <f t="shared" si="10"/>
        <v>#REF!</v>
      </c>
      <c r="W6" s="23" t="e">
        <f t="shared" si="11"/>
        <v>#REF!</v>
      </c>
    </row>
    <row r="7" spans="1:23" x14ac:dyDescent="0.15">
      <c r="A7" s="23" t="s">
        <v>46</v>
      </c>
      <c r="B7" s="23" t="s">
        <v>48</v>
      </c>
      <c r="C7" s="23" t="s">
        <v>47</v>
      </c>
      <c r="D7" s="23" t="s">
        <v>394</v>
      </c>
      <c r="E7" s="24" t="s">
        <v>2528</v>
      </c>
      <c r="F7" s="24"/>
      <c r="G7" s="25" t="s">
        <v>607</v>
      </c>
      <c r="H7" s="23" t="s">
        <v>608</v>
      </c>
      <c r="I7" s="23" t="s">
        <v>2586</v>
      </c>
      <c r="J7" s="23" t="s">
        <v>510</v>
      </c>
      <c r="K7" s="23" t="s">
        <v>609</v>
      </c>
      <c r="L7" s="23" t="e">
        <f t="shared" si="0"/>
        <v>#REF!</v>
      </c>
      <c r="M7" s="23" t="e">
        <f t="shared" si="1"/>
        <v>#REF!</v>
      </c>
      <c r="N7" s="23" t="e">
        <f t="shared" si="2"/>
        <v>#REF!</v>
      </c>
      <c r="O7" s="23" t="e">
        <f t="shared" si="3"/>
        <v>#REF!</v>
      </c>
      <c r="P7" s="38" t="e">
        <f t="shared" si="4"/>
        <v>#REF!</v>
      </c>
      <c r="Q7" s="23" t="e">
        <f t="shared" si="5"/>
        <v>#REF!</v>
      </c>
      <c r="R7" s="23" t="e">
        <f t="shared" si="6"/>
        <v>#REF!</v>
      </c>
      <c r="S7" s="23" t="e">
        <f t="shared" si="7"/>
        <v>#REF!</v>
      </c>
      <c r="T7" s="23" t="e">
        <f t="shared" si="8"/>
        <v>#REF!</v>
      </c>
      <c r="U7" s="23" t="e">
        <f t="shared" si="9"/>
        <v>#REF!</v>
      </c>
      <c r="V7" s="23" t="e">
        <f t="shared" si="10"/>
        <v>#REF!</v>
      </c>
      <c r="W7" s="23" t="e">
        <f t="shared" si="11"/>
        <v>#REF!</v>
      </c>
    </row>
    <row r="8" spans="1:23" x14ac:dyDescent="0.15">
      <c r="A8" s="23" t="s">
        <v>46</v>
      </c>
      <c r="B8" s="23" t="s">
        <v>48</v>
      </c>
      <c r="C8" s="23" t="s">
        <v>47</v>
      </c>
      <c r="D8" s="23" t="s">
        <v>47</v>
      </c>
      <c r="E8" s="26" t="s">
        <v>2533</v>
      </c>
      <c r="F8" s="26" t="s">
        <v>2534</v>
      </c>
      <c r="G8" s="27" t="s">
        <v>640</v>
      </c>
      <c r="H8" s="23" t="s">
        <v>641</v>
      </c>
      <c r="I8" s="23" t="s">
        <v>2587</v>
      </c>
      <c r="J8" s="23" t="s">
        <v>403</v>
      </c>
      <c r="K8" s="23" t="s">
        <v>642</v>
      </c>
      <c r="L8" s="23" t="e">
        <f t="shared" si="0"/>
        <v>#REF!</v>
      </c>
      <c r="M8" s="23" t="e">
        <f t="shared" si="1"/>
        <v>#REF!</v>
      </c>
      <c r="N8" s="23" t="e">
        <f t="shared" si="2"/>
        <v>#REF!</v>
      </c>
      <c r="O8" s="23" t="e">
        <f t="shared" si="3"/>
        <v>#REF!</v>
      </c>
      <c r="P8" s="38" t="e">
        <f t="shared" si="4"/>
        <v>#REF!</v>
      </c>
      <c r="Q8" s="23" t="e">
        <f t="shared" si="5"/>
        <v>#REF!</v>
      </c>
      <c r="R8" s="23" t="e">
        <f t="shared" si="6"/>
        <v>#REF!</v>
      </c>
      <c r="S8" s="23" t="e">
        <f t="shared" si="7"/>
        <v>#REF!</v>
      </c>
      <c r="T8" s="23" t="e">
        <f t="shared" si="8"/>
        <v>#REF!</v>
      </c>
      <c r="U8" s="23" t="e">
        <f t="shared" si="9"/>
        <v>#REF!</v>
      </c>
      <c r="V8" s="23" t="e">
        <f t="shared" si="10"/>
        <v>#REF!</v>
      </c>
      <c r="W8" s="23" t="e">
        <f t="shared" si="11"/>
        <v>#REF!</v>
      </c>
    </row>
    <row r="9" spans="1:23" x14ac:dyDescent="0.15">
      <c r="A9" s="23" t="s">
        <v>46</v>
      </c>
      <c r="B9" s="23" t="s">
        <v>48</v>
      </c>
      <c r="C9" s="23" t="s">
        <v>47</v>
      </c>
      <c r="D9" s="23" t="s">
        <v>47</v>
      </c>
      <c r="E9" s="28" t="s">
        <v>732</v>
      </c>
      <c r="F9" s="28"/>
      <c r="G9" s="28" t="s">
        <v>47</v>
      </c>
      <c r="H9" s="23" t="s">
        <v>733</v>
      </c>
      <c r="I9" s="23" t="s">
        <v>2588</v>
      </c>
      <c r="J9" s="23" t="s">
        <v>403</v>
      </c>
      <c r="K9" s="23" t="s">
        <v>734</v>
      </c>
      <c r="L9" s="23" t="e">
        <f t="shared" si="0"/>
        <v>#REF!</v>
      </c>
      <c r="M9" s="23" t="e">
        <f t="shared" si="1"/>
        <v>#REF!</v>
      </c>
      <c r="N9" s="23" t="e">
        <f t="shared" si="2"/>
        <v>#REF!</v>
      </c>
      <c r="O9" s="23" t="e">
        <f t="shared" si="3"/>
        <v>#REF!</v>
      </c>
      <c r="P9" s="38" t="e">
        <f t="shared" si="4"/>
        <v>#REF!</v>
      </c>
      <c r="Q9" s="23" t="e">
        <f t="shared" si="5"/>
        <v>#REF!</v>
      </c>
      <c r="R9" s="23" t="e">
        <f t="shared" si="6"/>
        <v>#REF!</v>
      </c>
      <c r="S9" s="23" t="e">
        <f t="shared" si="7"/>
        <v>#REF!</v>
      </c>
      <c r="T9" s="23" t="e">
        <f t="shared" si="8"/>
        <v>#REF!</v>
      </c>
      <c r="U9" s="23" t="e">
        <f t="shared" si="9"/>
        <v>#REF!</v>
      </c>
      <c r="V9" s="23" t="e">
        <f t="shared" si="10"/>
        <v>#REF!</v>
      </c>
      <c r="W9" s="23" t="e">
        <f t="shared" si="11"/>
        <v>#REF!</v>
      </c>
    </row>
    <row r="10" spans="1:23" x14ac:dyDescent="0.15">
      <c r="A10" s="23" t="s">
        <v>46</v>
      </c>
      <c r="B10" s="23" t="s">
        <v>48</v>
      </c>
      <c r="C10" s="23" t="s">
        <v>47</v>
      </c>
      <c r="D10" s="23" t="s">
        <v>47</v>
      </c>
      <c r="E10" s="28" t="s">
        <v>732</v>
      </c>
      <c r="F10" s="28"/>
      <c r="G10" s="28" t="s">
        <v>47</v>
      </c>
      <c r="H10" s="23" t="s">
        <v>755</v>
      </c>
      <c r="I10" s="23" t="s">
        <v>2589</v>
      </c>
      <c r="J10" s="23" t="s">
        <v>403</v>
      </c>
      <c r="K10" s="23" t="s">
        <v>483</v>
      </c>
      <c r="L10" s="23" t="e">
        <f t="shared" si="0"/>
        <v>#REF!</v>
      </c>
      <c r="M10" s="23" t="e">
        <f t="shared" si="1"/>
        <v>#REF!</v>
      </c>
      <c r="N10" s="23" t="e">
        <f t="shared" si="2"/>
        <v>#REF!</v>
      </c>
      <c r="O10" s="23" t="e">
        <f t="shared" si="3"/>
        <v>#REF!</v>
      </c>
      <c r="P10" s="38" t="e">
        <f t="shared" si="4"/>
        <v>#REF!</v>
      </c>
      <c r="Q10" s="23" t="e">
        <f t="shared" si="5"/>
        <v>#REF!</v>
      </c>
      <c r="R10" s="23" t="e">
        <f t="shared" si="6"/>
        <v>#REF!</v>
      </c>
      <c r="S10" s="23" t="e">
        <f t="shared" si="7"/>
        <v>#REF!</v>
      </c>
      <c r="T10" s="23" t="e">
        <f t="shared" si="8"/>
        <v>#REF!</v>
      </c>
      <c r="U10" s="23" t="e">
        <f t="shared" si="9"/>
        <v>#REF!</v>
      </c>
      <c r="V10" s="23" t="e">
        <f t="shared" si="10"/>
        <v>#REF!</v>
      </c>
      <c r="W10" s="23" t="e">
        <f t="shared" si="11"/>
        <v>#REF!</v>
      </c>
    </row>
    <row r="11" spans="1:23" x14ac:dyDescent="0.15">
      <c r="A11" s="23" t="s">
        <v>46</v>
      </c>
      <c r="B11" s="23" t="s">
        <v>48</v>
      </c>
      <c r="C11" s="23" t="s">
        <v>47</v>
      </c>
      <c r="D11" s="23" t="s">
        <v>47</v>
      </c>
      <c r="E11" s="28" t="s">
        <v>732</v>
      </c>
      <c r="F11" s="28"/>
      <c r="G11" s="28" t="s">
        <v>47</v>
      </c>
      <c r="H11" s="23" t="s">
        <v>778</v>
      </c>
      <c r="I11" s="23" t="s">
        <v>2590</v>
      </c>
      <c r="J11" s="23" t="s">
        <v>403</v>
      </c>
      <c r="K11" s="23" t="s">
        <v>645</v>
      </c>
      <c r="L11" s="23" t="e">
        <f t="shared" si="0"/>
        <v>#REF!</v>
      </c>
      <c r="M11" s="23" t="e">
        <f t="shared" si="1"/>
        <v>#REF!</v>
      </c>
      <c r="N11" s="23" t="e">
        <f t="shared" si="2"/>
        <v>#REF!</v>
      </c>
      <c r="O11" s="23" t="e">
        <f t="shared" si="3"/>
        <v>#REF!</v>
      </c>
      <c r="P11" s="38" t="e">
        <f t="shared" si="4"/>
        <v>#REF!</v>
      </c>
      <c r="Q11" s="23" t="e">
        <f t="shared" si="5"/>
        <v>#REF!</v>
      </c>
      <c r="R11" s="23" t="e">
        <f t="shared" si="6"/>
        <v>#REF!</v>
      </c>
      <c r="S11" s="23" t="e">
        <f t="shared" si="7"/>
        <v>#REF!</v>
      </c>
      <c r="T11" s="23" t="e">
        <f t="shared" si="8"/>
        <v>#REF!</v>
      </c>
      <c r="U11" s="23" t="e">
        <f t="shared" si="9"/>
        <v>#REF!</v>
      </c>
      <c r="V11" s="23" t="e">
        <f t="shared" si="10"/>
        <v>#REF!</v>
      </c>
      <c r="W11" s="23" t="e">
        <f t="shared" si="11"/>
        <v>#REF!</v>
      </c>
    </row>
    <row r="12" spans="1:23" x14ac:dyDescent="0.15">
      <c r="A12" s="23" t="s">
        <v>46</v>
      </c>
      <c r="B12" s="23" t="s">
        <v>48</v>
      </c>
      <c r="C12" s="23" t="s">
        <v>47</v>
      </c>
      <c r="D12" s="23" t="s">
        <v>503</v>
      </c>
      <c r="E12" s="29" t="s">
        <v>782</v>
      </c>
      <c r="F12" s="29" t="s">
        <v>2535</v>
      </c>
      <c r="G12" s="23" t="s">
        <v>783</v>
      </c>
      <c r="H12" s="23" t="s">
        <v>784</v>
      </c>
      <c r="I12" s="23" t="s">
        <v>2591</v>
      </c>
      <c r="J12" s="23" t="s">
        <v>403</v>
      </c>
      <c r="K12" s="23" t="s">
        <v>785</v>
      </c>
      <c r="L12" s="23" t="e">
        <f t="shared" si="0"/>
        <v>#REF!</v>
      </c>
      <c r="M12" s="23" t="e">
        <f t="shared" si="1"/>
        <v>#REF!</v>
      </c>
      <c r="N12" s="23" t="e">
        <f t="shared" si="2"/>
        <v>#REF!</v>
      </c>
      <c r="O12" s="23" t="e">
        <f t="shared" si="3"/>
        <v>#REF!</v>
      </c>
      <c r="P12" s="38" t="e">
        <f t="shared" si="4"/>
        <v>#REF!</v>
      </c>
      <c r="Q12" s="23" t="e">
        <f t="shared" si="5"/>
        <v>#REF!</v>
      </c>
      <c r="R12" s="23" t="e">
        <f t="shared" si="6"/>
        <v>#REF!</v>
      </c>
      <c r="S12" s="23" t="e">
        <f t="shared" si="7"/>
        <v>#REF!</v>
      </c>
      <c r="T12" s="23" t="e">
        <f t="shared" si="8"/>
        <v>#REF!</v>
      </c>
      <c r="U12" s="23" t="e">
        <f t="shared" si="9"/>
        <v>#REF!</v>
      </c>
      <c r="V12" s="23" t="e">
        <f t="shared" si="10"/>
        <v>#REF!</v>
      </c>
      <c r="W12" s="23" t="e">
        <f t="shared" si="11"/>
        <v>#REF!</v>
      </c>
    </row>
    <row r="13" spans="1:23" x14ac:dyDescent="0.15">
      <c r="A13" s="23" t="s">
        <v>46</v>
      </c>
      <c r="B13" s="23" t="s">
        <v>48</v>
      </c>
      <c r="C13" s="23" t="s">
        <v>47</v>
      </c>
      <c r="D13" s="23" t="s">
        <v>47</v>
      </c>
      <c r="E13" s="29" t="s">
        <v>782</v>
      </c>
      <c r="F13" s="29" t="s">
        <v>2536</v>
      </c>
      <c r="G13" s="23" t="s">
        <v>794</v>
      </c>
      <c r="H13" s="23" t="s">
        <v>795</v>
      </c>
      <c r="I13" s="23" t="s">
        <v>2592</v>
      </c>
      <c r="J13" s="23" t="s">
        <v>403</v>
      </c>
      <c r="K13" s="23" t="s">
        <v>796</v>
      </c>
      <c r="L13" s="23" t="e">
        <f t="shared" si="0"/>
        <v>#REF!</v>
      </c>
      <c r="M13" s="23" t="e">
        <f t="shared" si="1"/>
        <v>#REF!</v>
      </c>
      <c r="N13" s="23" t="e">
        <f t="shared" si="2"/>
        <v>#REF!</v>
      </c>
      <c r="O13" s="23" t="e">
        <f t="shared" si="3"/>
        <v>#REF!</v>
      </c>
      <c r="P13" s="38" t="e">
        <f t="shared" si="4"/>
        <v>#REF!</v>
      </c>
      <c r="Q13" s="23" t="e">
        <f t="shared" si="5"/>
        <v>#REF!</v>
      </c>
      <c r="R13" s="23" t="e">
        <f t="shared" si="6"/>
        <v>#REF!</v>
      </c>
      <c r="S13" s="23" t="e">
        <f t="shared" si="7"/>
        <v>#REF!</v>
      </c>
      <c r="T13" s="23" t="e">
        <f t="shared" si="8"/>
        <v>#REF!</v>
      </c>
      <c r="U13" s="23" t="e">
        <f t="shared" si="9"/>
        <v>#REF!</v>
      </c>
      <c r="V13" s="23" t="e">
        <f t="shared" si="10"/>
        <v>#REF!</v>
      </c>
      <c r="W13" s="23" t="e">
        <f t="shared" si="11"/>
        <v>#REF!</v>
      </c>
    </row>
    <row r="14" spans="1:23" x14ac:dyDescent="0.15">
      <c r="A14" s="23" t="s">
        <v>46</v>
      </c>
      <c r="B14" s="23" t="s">
        <v>48</v>
      </c>
      <c r="C14" s="23" t="s">
        <v>47</v>
      </c>
      <c r="D14" s="23" t="s">
        <v>47</v>
      </c>
      <c r="E14" s="29" t="s">
        <v>782</v>
      </c>
      <c r="F14" s="29" t="s">
        <v>2537</v>
      </c>
      <c r="G14" s="23" t="s">
        <v>794</v>
      </c>
      <c r="H14" s="23" t="s">
        <v>1894</v>
      </c>
      <c r="I14" s="23" t="s">
        <v>2593</v>
      </c>
      <c r="J14" s="23" t="s">
        <v>403</v>
      </c>
      <c r="K14" s="23" t="s">
        <v>2594</v>
      </c>
      <c r="L14" s="23" t="e">
        <f t="shared" si="0"/>
        <v>#REF!</v>
      </c>
      <c r="M14" s="23" t="e">
        <f t="shared" si="1"/>
        <v>#REF!</v>
      </c>
      <c r="N14" s="23" t="e">
        <f t="shared" si="2"/>
        <v>#REF!</v>
      </c>
      <c r="O14" s="23" t="e">
        <f t="shared" si="3"/>
        <v>#REF!</v>
      </c>
      <c r="P14" s="38" t="e">
        <f t="shared" si="4"/>
        <v>#REF!</v>
      </c>
      <c r="Q14" s="23" t="e">
        <f t="shared" si="5"/>
        <v>#REF!</v>
      </c>
      <c r="R14" s="23" t="e">
        <f t="shared" si="6"/>
        <v>#REF!</v>
      </c>
      <c r="S14" s="23" t="e">
        <f t="shared" si="7"/>
        <v>#REF!</v>
      </c>
      <c r="T14" s="23" t="e">
        <f t="shared" si="8"/>
        <v>#REF!</v>
      </c>
      <c r="U14" s="23" t="e">
        <f t="shared" si="9"/>
        <v>#REF!</v>
      </c>
      <c r="V14" s="23" t="e">
        <f t="shared" si="10"/>
        <v>#REF!</v>
      </c>
      <c r="W14" s="23" t="e">
        <f t="shared" si="11"/>
        <v>#REF!</v>
      </c>
    </row>
    <row r="15" spans="1:23" x14ac:dyDescent="0.15">
      <c r="A15" s="23" t="s">
        <v>46</v>
      </c>
      <c r="B15" s="23" t="s">
        <v>48</v>
      </c>
      <c r="C15" s="23" t="s">
        <v>47</v>
      </c>
      <c r="D15" s="23" t="s">
        <v>394</v>
      </c>
      <c r="E15" s="29" t="s">
        <v>2538</v>
      </c>
      <c r="F15" s="29"/>
      <c r="G15" s="23" t="s">
        <v>839</v>
      </c>
      <c r="H15" s="30">
        <v>101131211322</v>
      </c>
      <c r="I15" s="23" t="s">
        <v>2595</v>
      </c>
      <c r="J15" s="23" t="s">
        <v>510</v>
      </c>
      <c r="K15" s="29" t="s">
        <v>840</v>
      </c>
      <c r="L15" s="23" t="e">
        <f t="shared" si="0"/>
        <v>#REF!</v>
      </c>
      <c r="M15" s="23" t="e">
        <f t="shared" si="1"/>
        <v>#REF!</v>
      </c>
      <c r="N15" s="23" t="e">
        <f t="shared" si="2"/>
        <v>#REF!</v>
      </c>
      <c r="O15" s="23" t="e">
        <f t="shared" si="3"/>
        <v>#REF!</v>
      </c>
      <c r="P15" s="38" t="e">
        <f t="shared" si="4"/>
        <v>#REF!</v>
      </c>
      <c r="Q15" s="23" t="e">
        <f t="shared" si="5"/>
        <v>#REF!</v>
      </c>
      <c r="R15" s="23" t="e">
        <f t="shared" si="6"/>
        <v>#REF!</v>
      </c>
      <c r="S15" s="23" t="e">
        <f t="shared" si="7"/>
        <v>#REF!</v>
      </c>
      <c r="T15" s="23" t="e">
        <f t="shared" si="8"/>
        <v>#REF!</v>
      </c>
      <c r="U15" s="23" t="e">
        <f t="shared" si="9"/>
        <v>#REF!</v>
      </c>
      <c r="V15" s="23" t="e">
        <f t="shared" si="10"/>
        <v>#REF!</v>
      </c>
      <c r="W15" s="23" t="e">
        <f t="shared" si="11"/>
        <v>#REF!</v>
      </c>
    </row>
    <row r="16" spans="1:23" x14ac:dyDescent="0.15">
      <c r="A16" s="23" t="s">
        <v>46</v>
      </c>
      <c r="B16" s="23" t="s">
        <v>48</v>
      </c>
      <c r="C16" s="23" t="s">
        <v>47</v>
      </c>
      <c r="D16" s="23" t="s">
        <v>47</v>
      </c>
      <c r="E16" s="29" t="s">
        <v>782</v>
      </c>
      <c r="F16" s="29" t="s">
        <v>2537</v>
      </c>
      <c r="G16" s="23" t="s">
        <v>929</v>
      </c>
      <c r="H16" s="23" t="s">
        <v>930</v>
      </c>
      <c r="I16" s="23" t="s">
        <v>2596</v>
      </c>
      <c r="J16" s="23" t="s">
        <v>403</v>
      </c>
      <c r="K16" s="23" t="s">
        <v>931</v>
      </c>
      <c r="L16" s="23" t="e">
        <f t="shared" si="0"/>
        <v>#REF!</v>
      </c>
      <c r="M16" s="23" t="e">
        <f t="shared" si="1"/>
        <v>#REF!</v>
      </c>
      <c r="N16" s="23" t="e">
        <f t="shared" si="2"/>
        <v>#REF!</v>
      </c>
      <c r="O16" s="23" t="e">
        <f t="shared" si="3"/>
        <v>#REF!</v>
      </c>
      <c r="P16" s="38" t="e">
        <f t="shared" si="4"/>
        <v>#REF!</v>
      </c>
      <c r="Q16" s="23" t="e">
        <f t="shared" si="5"/>
        <v>#REF!</v>
      </c>
      <c r="R16" s="23" t="e">
        <f t="shared" si="6"/>
        <v>#REF!</v>
      </c>
      <c r="S16" s="23" t="e">
        <f t="shared" si="7"/>
        <v>#REF!</v>
      </c>
      <c r="T16" s="23" t="e">
        <f t="shared" si="8"/>
        <v>#REF!</v>
      </c>
      <c r="U16" s="23" t="e">
        <f t="shared" si="9"/>
        <v>#REF!</v>
      </c>
      <c r="V16" s="23" t="e">
        <f t="shared" si="10"/>
        <v>#REF!</v>
      </c>
      <c r="W16" s="23" t="e">
        <f t="shared" si="11"/>
        <v>#REF!</v>
      </c>
    </row>
    <row r="17" spans="1:23" x14ac:dyDescent="0.15">
      <c r="A17" s="23" t="s">
        <v>46</v>
      </c>
      <c r="B17" s="23" t="s">
        <v>48</v>
      </c>
      <c r="C17" s="23" t="s">
        <v>47</v>
      </c>
      <c r="D17" s="23" t="s">
        <v>394</v>
      </c>
      <c r="E17" s="29" t="s">
        <v>782</v>
      </c>
      <c r="F17" s="29" t="s">
        <v>2537</v>
      </c>
      <c r="G17" s="23" t="s">
        <v>607</v>
      </c>
      <c r="H17" s="23" t="s">
        <v>967</v>
      </c>
      <c r="I17" s="23" t="s">
        <v>2597</v>
      </c>
      <c r="J17" s="23" t="s">
        <v>403</v>
      </c>
      <c r="K17" s="23" t="s">
        <v>968</v>
      </c>
      <c r="L17" s="23" t="e">
        <f t="shared" si="0"/>
        <v>#REF!</v>
      </c>
      <c r="M17" s="23" t="e">
        <f t="shared" si="1"/>
        <v>#REF!</v>
      </c>
      <c r="N17" s="23" t="e">
        <f t="shared" si="2"/>
        <v>#REF!</v>
      </c>
      <c r="O17" s="23" t="e">
        <f t="shared" si="3"/>
        <v>#REF!</v>
      </c>
      <c r="P17" s="38" t="e">
        <f t="shared" si="4"/>
        <v>#REF!</v>
      </c>
      <c r="Q17" s="23" t="e">
        <f t="shared" si="5"/>
        <v>#REF!</v>
      </c>
      <c r="R17" s="23" t="e">
        <f t="shared" si="6"/>
        <v>#REF!</v>
      </c>
      <c r="S17" s="23" t="e">
        <f t="shared" si="7"/>
        <v>#REF!</v>
      </c>
      <c r="T17" s="23" t="e">
        <f t="shared" si="8"/>
        <v>#REF!</v>
      </c>
      <c r="U17" s="23" t="e">
        <f t="shared" si="9"/>
        <v>#REF!</v>
      </c>
      <c r="V17" s="23" t="e">
        <f t="shared" si="10"/>
        <v>#REF!</v>
      </c>
      <c r="W17" s="23" t="e">
        <f t="shared" si="11"/>
        <v>#REF!</v>
      </c>
    </row>
    <row r="18" spans="1:23" x14ac:dyDescent="0.15">
      <c r="A18" s="23" t="s">
        <v>46</v>
      </c>
      <c r="B18" s="23" t="s">
        <v>48</v>
      </c>
      <c r="C18" s="23" t="s">
        <v>47</v>
      </c>
      <c r="D18" s="23" t="s">
        <v>394</v>
      </c>
      <c r="E18" s="29" t="s">
        <v>782</v>
      </c>
      <c r="F18" s="29" t="s">
        <v>2535</v>
      </c>
      <c r="G18" s="23" t="s">
        <v>1062</v>
      </c>
      <c r="H18" s="23" t="s">
        <v>1066</v>
      </c>
      <c r="I18" s="23" t="s">
        <v>2598</v>
      </c>
      <c r="J18" s="23" t="s">
        <v>403</v>
      </c>
      <c r="K18" s="23" t="s">
        <v>1067</v>
      </c>
      <c r="L18" s="23" t="e">
        <f t="shared" si="0"/>
        <v>#REF!</v>
      </c>
      <c r="M18" s="23" t="e">
        <f t="shared" si="1"/>
        <v>#REF!</v>
      </c>
      <c r="N18" s="23" t="e">
        <f t="shared" si="2"/>
        <v>#REF!</v>
      </c>
      <c r="O18" s="23" t="e">
        <f t="shared" si="3"/>
        <v>#REF!</v>
      </c>
      <c r="P18" s="38" t="e">
        <f t="shared" si="4"/>
        <v>#REF!</v>
      </c>
      <c r="Q18" s="23" t="e">
        <f t="shared" si="5"/>
        <v>#REF!</v>
      </c>
      <c r="R18" s="23" t="e">
        <f t="shared" si="6"/>
        <v>#REF!</v>
      </c>
      <c r="S18" s="23" t="e">
        <f t="shared" si="7"/>
        <v>#REF!</v>
      </c>
      <c r="T18" s="23" t="e">
        <f t="shared" si="8"/>
        <v>#REF!</v>
      </c>
      <c r="U18" s="23" t="e">
        <f t="shared" si="9"/>
        <v>#REF!</v>
      </c>
      <c r="V18" s="23" t="e">
        <f t="shared" si="10"/>
        <v>#REF!</v>
      </c>
      <c r="W18" s="23" t="e">
        <f t="shared" si="11"/>
        <v>#REF!</v>
      </c>
    </row>
    <row r="19" spans="1:23" x14ac:dyDescent="0.15">
      <c r="A19" s="23" t="s">
        <v>46</v>
      </c>
      <c r="B19" s="23" t="s">
        <v>48</v>
      </c>
      <c r="C19" s="23" t="s">
        <v>47</v>
      </c>
      <c r="D19" s="23" t="s">
        <v>394</v>
      </c>
      <c r="E19" s="29" t="s">
        <v>782</v>
      </c>
      <c r="F19" s="31" t="s">
        <v>2541</v>
      </c>
      <c r="G19" s="2" t="s">
        <v>1062</v>
      </c>
      <c r="H19" s="31" t="s">
        <v>2540</v>
      </c>
      <c r="I19" s="31" t="s">
        <v>2599</v>
      </c>
      <c r="J19" s="23" t="s">
        <v>403</v>
      </c>
      <c r="K19" s="23"/>
      <c r="L19" s="23" t="e">
        <f t="shared" si="0"/>
        <v>#REF!</v>
      </c>
      <c r="M19" s="23" t="e">
        <f t="shared" si="1"/>
        <v>#REF!</v>
      </c>
      <c r="N19" s="23" t="e">
        <f t="shared" si="2"/>
        <v>#REF!</v>
      </c>
      <c r="O19" s="23" t="e">
        <f t="shared" si="3"/>
        <v>#REF!</v>
      </c>
      <c r="P19" s="38" t="e">
        <f t="shared" si="4"/>
        <v>#REF!</v>
      </c>
      <c r="Q19" s="23" t="e">
        <f t="shared" si="5"/>
        <v>#REF!</v>
      </c>
      <c r="R19" s="23" t="e">
        <f t="shared" si="6"/>
        <v>#REF!</v>
      </c>
      <c r="S19" s="23" t="e">
        <f t="shared" si="7"/>
        <v>#REF!</v>
      </c>
      <c r="T19" s="23" t="e">
        <f t="shared" si="8"/>
        <v>#REF!</v>
      </c>
      <c r="U19" s="23" t="e">
        <f t="shared" si="9"/>
        <v>#REF!</v>
      </c>
      <c r="V19" s="23" t="e">
        <f t="shared" si="10"/>
        <v>#REF!</v>
      </c>
      <c r="W19" s="23" t="e">
        <f t="shared" si="11"/>
        <v>#REF!</v>
      </c>
    </row>
    <row r="20" spans="1:23" x14ac:dyDescent="0.15">
      <c r="A20" s="23" t="s">
        <v>46</v>
      </c>
      <c r="B20" s="23" t="s">
        <v>48</v>
      </c>
      <c r="C20" s="23" t="s">
        <v>47</v>
      </c>
      <c r="D20" s="23" t="s">
        <v>394</v>
      </c>
      <c r="E20" s="29" t="s">
        <v>782</v>
      </c>
      <c r="F20" s="31" t="s">
        <v>2542</v>
      </c>
      <c r="G20" s="2" t="s">
        <v>607</v>
      </c>
      <c r="H20" s="2" t="s">
        <v>2540</v>
      </c>
      <c r="I20" s="2" t="s">
        <v>2599</v>
      </c>
      <c r="J20" s="23" t="s">
        <v>403</v>
      </c>
      <c r="K20" s="23"/>
      <c r="L20" s="23" t="e">
        <f t="shared" si="0"/>
        <v>#REF!</v>
      </c>
      <c r="M20" s="23" t="e">
        <f t="shared" si="1"/>
        <v>#REF!</v>
      </c>
      <c r="N20" s="23" t="e">
        <f t="shared" si="2"/>
        <v>#REF!</v>
      </c>
      <c r="O20" s="23" t="e">
        <f t="shared" si="3"/>
        <v>#REF!</v>
      </c>
      <c r="P20" s="38" t="e">
        <f t="shared" si="4"/>
        <v>#REF!</v>
      </c>
      <c r="Q20" s="23" t="e">
        <f t="shared" si="5"/>
        <v>#REF!</v>
      </c>
      <c r="R20" s="23" t="e">
        <f t="shared" si="6"/>
        <v>#REF!</v>
      </c>
      <c r="S20" s="23" t="e">
        <f t="shared" si="7"/>
        <v>#REF!</v>
      </c>
      <c r="T20" s="23" t="e">
        <f t="shared" si="8"/>
        <v>#REF!</v>
      </c>
      <c r="U20" s="23" t="e">
        <f t="shared" si="9"/>
        <v>#REF!</v>
      </c>
      <c r="V20" s="23" t="e">
        <f t="shared" si="10"/>
        <v>#REF!</v>
      </c>
      <c r="W20" s="23" t="e">
        <f t="shared" si="11"/>
        <v>#REF!</v>
      </c>
    </row>
    <row r="21" spans="1:23" x14ac:dyDescent="0.15">
      <c r="A21" s="23" t="s">
        <v>46</v>
      </c>
      <c r="B21" s="23" t="s">
        <v>48</v>
      </c>
      <c r="C21" s="23" t="s">
        <v>47</v>
      </c>
      <c r="D21" s="23" t="s">
        <v>394</v>
      </c>
      <c r="E21" s="29" t="s">
        <v>782</v>
      </c>
      <c r="F21" s="32" t="s">
        <v>2543</v>
      </c>
      <c r="G21" s="33" t="s">
        <v>607</v>
      </c>
      <c r="H21" s="33" t="s">
        <v>2540</v>
      </c>
      <c r="I21" s="33" t="str">
        <f>I37</f>
        <v>ESPIRITU HURTADO FELIX ANTONIO</v>
      </c>
      <c r="J21" s="23" t="s">
        <v>403</v>
      </c>
      <c r="K21" s="23"/>
      <c r="L21" s="23" t="e">
        <f t="shared" si="0"/>
        <v>#REF!</v>
      </c>
      <c r="M21" s="23" t="e">
        <f t="shared" si="1"/>
        <v>#REF!</v>
      </c>
      <c r="N21" s="23" t="e">
        <f t="shared" si="2"/>
        <v>#REF!</v>
      </c>
      <c r="O21" s="23" t="e">
        <f t="shared" si="3"/>
        <v>#REF!</v>
      </c>
      <c r="P21" s="38" t="e">
        <f t="shared" si="4"/>
        <v>#REF!</v>
      </c>
      <c r="Q21" s="23" t="e">
        <f t="shared" si="5"/>
        <v>#REF!</v>
      </c>
      <c r="R21" s="23" t="e">
        <f t="shared" si="6"/>
        <v>#REF!</v>
      </c>
      <c r="S21" s="23" t="e">
        <f t="shared" si="7"/>
        <v>#REF!</v>
      </c>
      <c r="T21" s="23" t="e">
        <f t="shared" si="8"/>
        <v>#REF!</v>
      </c>
      <c r="U21" s="23" t="e">
        <f t="shared" si="9"/>
        <v>#REF!</v>
      </c>
      <c r="V21" s="23" t="e">
        <f t="shared" si="10"/>
        <v>#REF!</v>
      </c>
      <c r="W21" s="23" t="e">
        <f t="shared" si="11"/>
        <v>#REF!</v>
      </c>
    </row>
    <row r="22" spans="1:23" x14ac:dyDescent="0.15">
      <c r="A22" s="23" t="s">
        <v>46</v>
      </c>
      <c r="B22" s="23" t="s">
        <v>48</v>
      </c>
      <c r="C22" s="23" t="s">
        <v>47</v>
      </c>
      <c r="D22" s="23" t="s">
        <v>47</v>
      </c>
      <c r="E22" s="29" t="s">
        <v>782</v>
      </c>
      <c r="F22" s="31" t="s">
        <v>2541</v>
      </c>
      <c r="G22" s="2" t="s">
        <v>929</v>
      </c>
      <c r="H22" s="2" t="s">
        <v>2540</v>
      </c>
      <c r="I22" s="2" t="s">
        <v>2600</v>
      </c>
      <c r="J22" s="23" t="s">
        <v>403</v>
      </c>
      <c r="K22" s="23"/>
      <c r="L22" s="23" t="e">
        <f t="shared" si="0"/>
        <v>#REF!</v>
      </c>
      <c r="M22" s="23" t="e">
        <f t="shared" si="1"/>
        <v>#REF!</v>
      </c>
      <c r="N22" s="23" t="e">
        <f t="shared" si="2"/>
        <v>#REF!</v>
      </c>
      <c r="O22" s="23" t="e">
        <f t="shared" si="3"/>
        <v>#REF!</v>
      </c>
      <c r="P22" s="38" t="e">
        <f t="shared" si="4"/>
        <v>#REF!</v>
      </c>
      <c r="Q22" s="23" t="e">
        <f t="shared" si="5"/>
        <v>#REF!</v>
      </c>
      <c r="R22" s="23" t="e">
        <f t="shared" si="6"/>
        <v>#REF!</v>
      </c>
      <c r="S22" s="23" t="e">
        <f t="shared" si="7"/>
        <v>#REF!</v>
      </c>
      <c r="T22" s="23" t="e">
        <f t="shared" si="8"/>
        <v>#REF!</v>
      </c>
      <c r="U22" s="23" t="e">
        <f t="shared" si="9"/>
        <v>#REF!</v>
      </c>
      <c r="V22" s="23" t="e">
        <f t="shared" si="10"/>
        <v>#REF!</v>
      </c>
      <c r="W22" s="23" t="e">
        <f t="shared" si="11"/>
        <v>#REF!</v>
      </c>
    </row>
    <row r="23" spans="1:23" x14ac:dyDescent="0.15">
      <c r="A23" s="23" t="s">
        <v>46</v>
      </c>
      <c r="B23" s="23" t="s">
        <v>48</v>
      </c>
      <c r="C23" s="23" t="s">
        <v>47</v>
      </c>
      <c r="D23" s="23" t="s">
        <v>477</v>
      </c>
      <c r="E23" s="29" t="s">
        <v>782</v>
      </c>
      <c r="F23" s="31" t="s">
        <v>2541</v>
      </c>
      <c r="G23" s="2" t="s">
        <v>2112</v>
      </c>
      <c r="H23" s="2" t="s">
        <v>2540</v>
      </c>
      <c r="I23" s="2" t="s">
        <v>2601</v>
      </c>
      <c r="J23" s="23" t="s">
        <v>403</v>
      </c>
      <c r="K23" s="23"/>
      <c r="L23" s="23" t="e">
        <f t="shared" si="0"/>
        <v>#REF!</v>
      </c>
      <c r="M23" s="23" t="e">
        <f t="shared" si="1"/>
        <v>#REF!</v>
      </c>
      <c r="N23" s="23" t="e">
        <f t="shared" si="2"/>
        <v>#REF!</v>
      </c>
      <c r="O23" s="23" t="e">
        <f t="shared" si="3"/>
        <v>#REF!</v>
      </c>
      <c r="P23" s="38" t="e">
        <f t="shared" si="4"/>
        <v>#REF!</v>
      </c>
      <c r="Q23" s="23" t="e">
        <f t="shared" si="5"/>
        <v>#REF!</v>
      </c>
      <c r="R23" s="23" t="e">
        <f t="shared" si="6"/>
        <v>#REF!</v>
      </c>
      <c r="S23" s="23" t="e">
        <f t="shared" si="7"/>
        <v>#REF!</v>
      </c>
      <c r="T23" s="23" t="e">
        <f t="shared" si="8"/>
        <v>#REF!</v>
      </c>
      <c r="U23" s="23" t="e">
        <f t="shared" si="9"/>
        <v>#REF!</v>
      </c>
      <c r="V23" s="23" t="e">
        <f t="shared" si="10"/>
        <v>#REF!</v>
      </c>
      <c r="W23" s="23" t="e">
        <f t="shared" si="11"/>
        <v>#REF!</v>
      </c>
    </row>
    <row r="24" spans="1:23" x14ac:dyDescent="0.15">
      <c r="A24" s="23" t="s">
        <v>46</v>
      </c>
      <c r="B24" s="23" t="s">
        <v>48</v>
      </c>
      <c r="C24" s="23" t="s">
        <v>47</v>
      </c>
      <c r="D24" s="23" t="s">
        <v>503</v>
      </c>
      <c r="E24" s="29" t="s">
        <v>782</v>
      </c>
      <c r="F24" s="31" t="s">
        <v>2541</v>
      </c>
      <c r="G24" s="2" t="s">
        <v>783</v>
      </c>
      <c r="H24" s="2" t="s">
        <v>2540</v>
      </c>
      <c r="I24" s="2" t="s">
        <v>2601</v>
      </c>
      <c r="J24" s="23" t="s">
        <v>403</v>
      </c>
      <c r="K24" s="23"/>
      <c r="L24" s="23" t="e">
        <f t="shared" si="0"/>
        <v>#REF!</v>
      </c>
      <c r="M24" s="23" t="e">
        <f t="shared" si="1"/>
        <v>#REF!</v>
      </c>
      <c r="N24" s="23" t="e">
        <f t="shared" si="2"/>
        <v>#REF!</v>
      </c>
      <c r="O24" s="23" t="e">
        <f t="shared" si="3"/>
        <v>#REF!</v>
      </c>
      <c r="P24" s="38" t="e">
        <f t="shared" si="4"/>
        <v>#REF!</v>
      </c>
      <c r="Q24" s="23" t="e">
        <f t="shared" si="5"/>
        <v>#REF!</v>
      </c>
      <c r="R24" s="23" t="e">
        <f t="shared" si="6"/>
        <v>#REF!</v>
      </c>
      <c r="S24" s="23" t="e">
        <f t="shared" si="7"/>
        <v>#REF!</v>
      </c>
      <c r="T24" s="23" t="e">
        <f t="shared" si="8"/>
        <v>#REF!</v>
      </c>
      <c r="U24" s="23" t="e">
        <f t="shared" si="9"/>
        <v>#REF!</v>
      </c>
      <c r="V24" s="23" t="e">
        <f t="shared" si="10"/>
        <v>#REF!</v>
      </c>
      <c r="W24" s="23" t="e">
        <f t="shared" si="11"/>
        <v>#REF!</v>
      </c>
    </row>
    <row r="25" spans="1:23" x14ac:dyDescent="0.15">
      <c r="A25" s="23" t="s">
        <v>46</v>
      </c>
      <c r="B25" s="23" t="s">
        <v>48</v>
      </c>
      <c r="C25" s="23" t="s">
        <v>47</v>
      </c>
      <c r="D25" s="23" t="s">
        <v>503</v>
      </c>
      <c r="E25" s="29" t="s">
        <v>782</v>
      </c>
      <c r="F25" s="31" t="s">
        <v>2544</v>
      </c>
      <c r="G25" s="2" t="s">
        <v>783</v>
      </c>
      <c r="H25" s="2" t="s">
        <v>2540</v>
      </c>
      <c r="I25" s="2" t="s">
        <v>2602</v>
      </c>
      <c r="J25" s="23" t="s">
        <v>403</v>
      </c>
      <c r="K25" s="23"/>
      <c r="L25" s="23" t="e">
        <f t="shared" si="0"/>
        <v>#REF!</v>
      </c>
      <c r="M25" s="23" t="e">
        <f t="shared" si="1"/>
        <v>#REF!</v>
      </c>
      <c r="N25" s="23" t="e">
        <f t="shared" si="2"/>
        <v>#REF!</v>
      </c>
      <c r="O25" s="23" t="e">
        <f t="shared" si="3"/>
        <v>#REF!</v>
      </c>
      <c r="P25" s="38" t="e">
        <f t="shared" si="4"/>
        <v>#REF!</v>
      </c>
      <c r="Q25" s="23" t="e">
        <f t="shared" si="5"/>
        <v>#REF!</v>
      </c>
      <c r="R25" s="23" t="e">
        <f t="shared" si="6"/>
        <v>#REF!</v>
      </c>
      <c r="S25" s="23" t="e">
        <f t="shared" si="7"/>
        <v>#REF!</v>
      </c>
      <c r="T25" s="23" t="e">
        <f t="shared" si="8"/>
        <v>#REF!</v>
      </c>
      <c r="U25" s="23" t="e">
        <f t="shared" si="9"/>
        <v>#REF!</v>
      </c>
      <c r="V25" s="23" t="e">
        <f t="shared" si="10"/>
        <v>#REF!</v>
      </c>
      <c r="W25" s="23" t="e">
        <f t="shared" si="11"/>
        <v>#REF!</v>
      </c>
    </row>
    <row r="26" spans="1:23" x14ac:dyDescent="0.15">
      <c r="A26" s="23" t="s">
        <v>46</v>
      </c>
      <c r="B26" s="23" t="s">
        <v>48</v>
      </c>
      <c r="C26" s="23" t="s">
        <v>47</v>
      </c>
      <c r="D26" s="23" t="s">
        <v>450</v>
      </c>
      <c r="E26" s="29" t="s">
        <v>782</v>
      </c>
      <c r="F26" s="31" t="s">
        <v>2545</v>
      </c>
      <c r="G26" s="2" t="s">
        <v>958</v>
      </c>
      <c r="H26" s="2" t="s">
        <v>2540</v>
      </c>
      <c r="I26" s="2" t="s">
        <v>2603</v>
      </c>
      <c r="J26" s="23" t="s">
        <v>403</v>
      </c>
      <c r="K26" s="23"/>
      <c r="L26" s="23" t="e">
        <f t="shared" si="0"/>
        <v>#REF!</v>
      </c>
      <c r="M26" s="23" t="e">
        <f t="shared" si="1"/>
        <v>#REF!</v>
      </c>
      <c r="N26" s="23" t="e">
        <f t="shared" si="2"/>
        <v>#REF!</v>
      </c>
      <c r="O26" s="23" t="e">
        <f t="shared" si="3"/>
        <v>#REF!</v>
      </c>
      <c r="P26" s="38" t="e">
        <f t="shared" si="4"/>
        <v>#REF!</v>
      </c>
      <c r="Q26" s="23" t="e">
        <f t="shared" si="5"/>
        <v>#REF!</v>
      </c>
      <c r="R26" s="23" t="e">
        <f t="shared" si="6"/>
        <v>#REF!</v>
      </c>
      <c r="S26" s="23" t="e">
        <f t="shared" si="7"/>
        <v>#REF!</v>
      </c>
      <c r="T26" s="23" t="e">
        <f t="shared" si="8"/>
        <v>#REF!</v>
      </c>
      <c r="U26" s="23" t="e">
        <f t="shared" si="9"/>
        <v>#REF!</v>
      </c>
      <c r="V26" s="23" t="e">
        <f t="shared" si="10"/>
        <v>#REF!</v>
      </c>
      <c r="W26" s="23" t="e">
        <f t="shared" si="11"/>
        <v>#REF!</v>
      </c>
    </row>
    <row r="27" spans="1:23" x14ac:dyDescent="0.15">
      <c r="A27" s="23" t="s">
        <v>46</v>
      </c>
      <c r="B27" s="23" t="s">
        <v>48</v>
      </c>
      <c r="C27" s="23" t="s">
        <v>47</v>
      </c>
      <c r="D27" s="23" t="s">
        <v>450</v>
      </c>
      <c r="E27" s="29" t="s">
        <v>782</v>
      </c>
      <c r="F27" s="31" t="s">
        <v>2546</v>
      </c>
      <c r="G27" s="2" t="s">
        <v>958</v>
      </c>
      <c r="H27" s="2" t="s">
        <v>2540</v>
      </c>
      <c r="I27" s="2" t="s">
        <v>2600</v>
      </c>
      <c r="J27" s="23" t="s">
        <v>403</v>
      </c>
      <c r="K27" s="23"/>
      <c r="L27" s="23" t="e">
        <f t="shared" si="0"/>
        <v>#REF!</v>
      </c>
      <c r="M27" s="23" t="e">
        <f t="shared" si="1"/>
        <v>#REF!</v>
      </c>
      <c r="N27" s="23" t="e">
        <f t="shared" si="2"/>
        <v>#REF!</v>
      </c>
      <c r="O27" s="23" t="e">
        <f t="shared" si="3"/>
        <v>#REF!</v>
      </c>
      <c r="P27" s="38" t="e">
        <f t="shared" si="4"/>
        <v>#REF!</v>
      </c>
      <c r="Q27" s="23" t="e">
        <f t="shared" si="5"/>
        <v>#REF!</v>
      </c>
      <c r="R27" s="23" t="e">
        <f t="shared" si="6"/>
        <v>#REF!</v>
      </c>
      <c r="S27" s="23" t="e">
        <f t="shared" si="7"/>
        <v>#REF!</v>
      </c>
      <c r="T27" s="23" t="e">
        <f t="shared" si="8"/>
        <v>#REF!</v>
      </c>
      <c r="U27" s="23" t="e">
        <f t="shared" si="9"/>
        <v>#REF!</v>
      </c>
      <c r="V27" s="23" t="e">
        <f t="shared" si="10"/>
        <v>#REF!</v>
      </c>
      <c r="W27" s="23" t="e">
        <f t="shared" si="11"/>
        <v>#REF!</v>
      </c>
    </row>
    <row r="28" spans="1:23" x14ac:dyDescent="0.15">
      <c r="A28" s="23" t="s">
        <v>46</v>
      </c>
      <c r="B28" s="23" t="s">
        <v>48</v>
      </c>
      <c r="C28" s="23" t="s">
        <v>47</v>
      </c>
      <c r="D28" s="23" t="s">
        <v>450</v>
      </c>
      <c r="E28" s="29" t="s">
        <v>782</v>
      </c>
      <c r="F28" s="31" t="s">
        <v>2541</v>
      </c>
      <c r="G28" s="2" t="s">
        <v>2232</v>
      </c>
      <c r="H28" s="2" t="s">
        <v>2540</v>
      </c>
      <c r="I28" s="2" t="s">
        <v>2600</v>
      </c>
      <c r="J28" s="23" t="s">
        <v>403</v>
      </c>
      <c r="K28" s="23"/>
      <c r="L28" s="23" t="e">
        <f t="shared" si="0"/>
        <v>#REF!</v>
      </c>
      <c r="M28" s="23" t="e">
        <f t="shared" si="1"/>
        <v>#REF!</v>
      </c>
      <c r="N28" s="23" t="e">
        <f t="shared" si="2"/>
        <v>#REF!</v>
      </c>
      <c r="O28" s="23" t="e">
        <f t="shared" si="3"/>
        <v>#REF!</v>
      </c>
      <c r="P28" s="38" t="e">
        <f t="shared" si="4"/>
        <v>#REF!</v>
      </c>
      <c r="Q28" s="23" t="e">
        <f t="shared" si="5"/>
        <v>#REF!</v>
      </c>
      <c r="R28" s="23" t="e">
        <f t="shared" si="6"/>
        <v>#REF!</v>
      </c>
      <c r="S28" s="23" t="e">
        <f t="shared" si="7"/>
        <v>#REF!</v>
      </c>
      <c r="T28" s="23" t="e">
        <f t="shared" si="8"/>
        <v>#REF!</v>
      </c>
      <c r="U28" s="23" t="e">
        <f t="shared" si="9"/>
        <v>#REF!</v>
      </c>
      <c r="V28" s="23" t="e">
        <f t="shared" si="10"/>
        <v>#REF!</v>
      </c>
      <c r="W28" s="23" t="e">
        <f t="shared" si="11"/>
        <v>#REF!</v>
      </c>
    </row>
    <row r="29" spans="1:23" x14ac:dyDescent="0.15">
      <c r="A29" s="23" t="s">
        <v>46</v>
      </c>
      <c r="B29" s="23" t="s">
        <v>48</v>
      </c>
      <c r="C29" s="23" t="s">
        <v>47</v>
      </c>
      <c r="D29" s="23" t="s">
        <v>394</v>
      </c>
      <c r="E29" s="29" t="s">
        <v>782</v>
      </c>
      <c r="F29" s="31" t="s">
        <v>2547</v>
      </c>
      <c r="G29" s="2" t="s">
        <v>1822</v>
      </c>
      <c r="H29" s="2" t="s">
        <v>2540</v>
      </c>
      <c r="I29" s="2" t="s">
        <v>2604</v>
      </c>
      <c r="J29" s="23" t="s">
        <v>403</v>
      </c>
      <c r="K29" s="23"/>
      <c r="L29" s="23" t="e">
        <f t="shared" si="0"/>
        <v>#REF!</v>
      </c>
      <c r="M29" s="23" t="e">
        <f t="shared" si="1"/>
        <v>#REF!</v>
      </c>
      <c r="N29" s="23" t="e">
        <f t="shared" si="2"/>
        <v>#REF!</v>
      </c>
      <c r="O29" s="23" t="e">
        <f t="shared" si="3"/>
        <v>#REF!</v>
      </c>
      <c r="P29" s="38" t="e">
        <f t="shared" si="4"/>
        <v>#REF!</v>
      </c>
      <c r="Q29" s="23" t="e">
        <f t="shared" si="5"/>
        <v>#REF!</v>
      </c>
      <c r="R29" s="23" t="e">
        <f t="shared" si="6"/>
        <v>#REF!</v>
      </c>
      <c r="S29" s="23" t="e">
        <f t="shared" si="7"/>
        <v>#REF!</v>
      </c>
      <c r="T29" s="23" t="e">
        <f t="shared" si="8"/>
        <v>#REF!</v>
      </c>
      <c r="U29" s="23" t="e">
        <f t="shared" si="9"/>
        <v>#REF!</v>
      </c>
      <c r="V29" s="23" t="e">
        <f t="shared" si="10"/>
        <v>#REF!</v>
      </c>
      <c r="W29" s="23" t="e">
        <f t="shared" si="11"/>
        <v>#REF!</v>
      </c>
    </row>
    <row r="30" spans="1:23" x14ac:dyDescent="0.15">
      <c r="A30" s="23" t="s">
        <v>46</v>
      </c>
      <c r="B30" s="23" t="s">
        <v>48</v>
      </c>
      <c r="C30" s="23" t="s">
        <v>47</v>
      </c>
      <c r="D30" s="23" t="s">
        <v>394</v>
      </c>
      <c r="E30" s="29" t="s">
        <v>782</v>
      </c>
      <c r="F30" s="31" t="s">
        <v>2548</v>
      </c>
      <c r="G30" s="2" t="s">
        <v>1822</v>
      </c>
      <c r="H30" s="2" t="s">
        <v>2540</v>
      </c>
      <c r="I30" s="2" t="s">
        <v>2605</v>
      </c>
      <c r="J30" s="23" t="s">
        <v>403</v>
      </c>
      <c r="K30" s="23"/>
      <c r="L30" s="23" t="e">
        <f t="shared" si="0"/>
        <v>#REF!</v>
      </c>
      <c r="M30" s="23" t="e">
        <f t="shared" si="1"/>
        <v>#REF!</v>
      </c>
      <c r="N30" s="23" t="e">
        <f t="shared" si="2"/>
        <v>#REF!</v>
      </c>
      <c r="O30" s="23" t="e">
        <f t="shared" si="3"/>
        <v>#REF!</v>
      </c>
      <c r="P30" s="38" t="e">
        <f t="shared" si="4"/>
        <v>#REF!</v>
      </c>
      <c r="Q30" s="23" t="e">
        <f t="shared" si="5"/>
        <v>#REF!</v>
      </c>
      <c r="R30" s="23" t="e">
        <f t="shared" si="6"/>
        <v>#REF!</v>
      </c>
      <c r="S30" s="23" t="e">
        <f t="shared" si="7"/>
        <v>#REF!</v>
      </c>
      <c r="T30" s="23" t="e">
        <f t="shared" si="8"/>
        <v>#REF!</v>
      </c>
      <c r="U30" s="23" t="e">
        <f t="shared" si="9"/>
        <v>#REF!</v>
      </c>
      <c r="V30" s="23" t="e">
        <f t="shared" si="10"/>
        <v>#REF!</v>
      </c>
      <c r="W30" s="23" t="e">
        <f t="shared" si="11"/>
        <v>#REF!</v>
      </c>
    </row>
    <row r="31" spans="1:23" x14ac:dyDescent="0.15">
      <c r="A31" s="23" t="s">
        <v>46</v>
      </c>
      <c r="B31" s="23" t="s">
        <v>48</v>
      </c>
      <c r="C31" s="23" t="s">
        <v>47</v>
      </c>
      <c r="D31" s="23" t="s">
        <v>407</v>
      </c>
      <c r="E31" s="29" t="s">
        <v>782</v>
      </c>
      <c r="F31" s="31" t="s">
        <v>2541</v>
      </c>
      <c r="G31" s="2" t="s">
        <v>2518</v>
      </c>
      <c r="H31" s="2" t="s">
        <v>2540</v>
      </c>
      <c r="I31" s="2" t="s">
        <v>2606</v>
      </c>
      <c r="J31" s="23" t="s">
        <v>403</v>
      </c>
      <c r="K31" s="23"/>
      <c r="L31" s="23" t="e">
        <f t="shared" si="0"/>
        <v>#REF!</v>
      </c>
      <c r="M31" s="23" t="e">
        <f t="shared" si="1"/>
        <v>#REF!</v>
      </c>
      <c r="N31" s="23" t="e">
        <f t="shared" si="2"/>
        <v>#REF!</v>
      </c>
      <c r="O31" s="23" t="e">
        <f t="shared" si="3"/>
        <v>#REF!</v>
      </c>
      <c r="P31" s="38" t="e">
        <f t="shared" si="4"/>
        <v>#REF!</v>
      </c>
      <c r="Q31" s="23" t="e">
        <f t="shared" si="5"/>
        <v>#REF!</v>
      </c>
      <c r="R31" s="23" t="e">
        <f t="shared" si="6"/>
        <v>#REF!</v>
      </c>
      <c r="S31" s="23" t="e">
        <f t="shared" si="7"/>
        <v>#REF!</v>
      </c>
      <c r="T31" s="23" t="e">
        <f t="shared" si="8"/>
        <v>#REF!</v>
      </c>
      <c r="U31" s="23" t="e">
        <f t="shared" si="9"/>
        <v>#REF!</v>
      </c>
      <c r="V31" s="23" t="e">
        <f t="shared" si="10"/>
        <v>#REF!</v>
      </c>
      <c r="W31" s="23" t="e">
        <f t="shared" si="11"/>
        <v>#REF!</v>
      </c>
    </row>
    <row r="32" spans="1:23" x14ac:dyDescent="0.15">
      <c r="A32" s="23" t="s">
        <v>46</v>
      </c>
      <c r="B32" s="23" t="s">
        <v>48</v>
      </c>
      <c r="C32" s="23" t="s">
        <v>47</v>
      </c>
      <c r="D32" s="23" t="s">
        <v>407</v>
      </c>
      <c r="E32" s="29" t="s">
        <v>782</v>
      </c>
      <c r="F32" s="31" t="s">
        <v>2544</v>
      </c>
      <c r="G32" s="31" t="s">
        <v>2518</v>
      </c>
      <c r="H32" s="31" t="s">
        <v>2540</v>
      </c>
      <c r="I32" s="31" t="s">
        <v>2607</v>
      </c>
      <c r="J32" s="23" t="s">
        <v>403</v>
      </c>
      <c r="K32" s="23"/>
      <c r="L32" s="23" t="e">
        <f t="shared" si="0"/>
        <v>#REF!</v>
      </c>
      <c r="M32" s="23" t="e">
        <f t="shared" si="1"/>
        <v>#REF!</v>
      </c>
      <c r="N32" s="23" t="e">
        <f t="shared" si="2"/>
        <v>#REF!</v>
      </c>
      <c r="O32" s="23" t="e">
        <f t="shared" si="3"/>
        <v>#REF!</v>
      </c>
      <c r="P32" s="38" t="e">
        <f t="shared" si="4"/>
        <v>#REF!</v>
      </c>
      <c r="Q32" s="23" t="e">
        <f t="shared" si="5"/>
        <v>#REF!</v>
      </c>
      <c r="R32" s="23" t="e">
        <f t="shared" si="6"/>
        <v>#REF!</v>
      </c>
      <c r="S32" s="23" t="e">
        <f t="shared" si="7"/>
        <v>#REF!</v>
      </c>
      <c r="T32" s="23" t="e">
        <f t="shared" si="8"/>
        <v>#REF!</v>
      </c>
      <c r="U32" s="23" t="e">
        <f t="shared" si="9"/>
        <v>#REF!</v>
      </c>
      <c r="V32" s="23" t="e">
        <f t="shared" si="10"/>
        <v>#REF!</v>
      </c>
      <c r="W32" s="23" t="e">
        <f t="shared" si="11"/>
        <v>#REF!</v>
      </c>
    </row>
    <row r="33" spans="1:23" x14ac:dyDescent="0.15">
      <c r="A33" s="23" t="s">
        <v>46</v>
      </c>
      <c r="B33" s="23" t="s">
        <v>48</v>
      </c>
      <c r="C33" s="23" t="s">
        <v>47</v>
      </c>
      <c r="D33" s="23" t="s">
        <v>47</v>
      </c>
      <c r="E33" s="29" t="s">
        <v>782</v>
      </c>
      <c r="F33" s="31" t="s">
        <v>2549</v>
      </c>
      <c r="G33" s="2" t="s">
        <v>794</v>
      </c>
      <c r="H33" s="2" t="s">
        <v>2540</v>
      </c>
      <c r="I33" s="2" t="s">
        <v>2608</v>
      </c>
      <c r="J33" s="23" t="s">
        <v>403</v>
      </c>
      <c r="K33" s="23"/>
      <c r="L33" s="23" t="e">
        <f t="shared" si="0"/>
        <v>#REF!</v>
      </c>
      <c r="M33" s="23" t="e">
        <f t="shared" si="1"/>
        <v>#REF!</v>
      </c>
      <c r="N33" s="23" t="e">
        <f t="shared" si="2"/>
        <v>#REF!</v>
      </c>
      <c r="O33" s="23" t="e">
        <f t="shared" si="3"/>
        <v>#REF!</v>
      </c>
      <c r="P33" s="38" t="e">
        <f t="shared" si="4"/>
        <v>#REF!</v>
      </c>
      <c r="Q33" s="23" t="e">
        <f t="shared" si="5"/>
        <v>#REF!</v>
      </c>
      <c r="R33" s="23" t="e">
        <f t="shared" si="6"/>
        <v>#REF!</v>
      </c>
      <c r="S33" s="23" t="e">
        <f t="shared" si="7"/>
        <v>#REF!</v>
      </c>
      <c r="T33" s="23" t="e">
        <f t="shared" si="8"/>
        <v>#REF!</v>
      </c>
      <c r="U33" s="23" t="e">
        <f t="shared" si="9"/>
        <v>#REF!</v>
      </c>
      <c r="V33" s="23" t="e">
        <f t="shared" si="10"/>
        <v>#REF!</v>
      </c>
      <c r="W33" s="23" t="e">
        <f t="shared" si="11"/>
        <v>#REF!</v>
      </c>
    </row>
    <row r="34" spans="1:23" x14ac:dyDescent="0.15">
      <c r="A34" s="23" t="s">
        <v>46</v>
      </c>
      <c r="B34" s="23" t="s">
        <v>48</v>
      </c>
      <c r="C34" s="23" t="s">
        <v>47</v>
      </c>
      <c r="D34" s="23" t="s">
        <v>47</v>
      </c>
      <c r="E34" s="29" t="s">
        <v>782</v>
      </c>
      <c r="F34" s="31" t="s">
        <v>2550</v>
      </c>
      <c r="G34" s="2" t="s">
        <v>794</v>
      </c>
      <c r="H34" s="2" t="s">
        <v>2540</v>
      </c>
      <c r="I34" s="2" t="s">
        <v>2609</v>
      </c>
      <c r="J34" s="23" t="s">
        <v>403</v>
      </c>
      <c r="K34" s="23"/>
      <c r="L34" s="23" t="e">
        <f t="shared" si="0"/>
        <v>#REF!</v>
      </c>
      <c r="M34" s="23" t="e">
        <f t="shared" si="1"/>
        <v>#REF!</v>
      </c>
      <c r="N34" s="23" t="e">
        <f t="shared" si="2"/>
        <v>#REF!</v>
      </c>
      <c r="O34" s="23" t="e">
        <f t="shared" si="3"/>
        <v>#REF!</v>
      </c>
      <c r="P34" s="38" t="e">
        <f t="shared" si="4"/>
        <v>#REF!</v>
      </c>
      <c r="Q34" s="23" t="e">
        <f t="shared" si="5"/>
        <v>#REF!</v>
      </c>
      <c r="R34" s="23" t="e">
        <f t="shared" si="6"/>
        <v>#REF!</v>
      </c>
      <c r="S34" s="23" t="e">
        <f t="shared" si="7"/>
        <v>#REF!</v>
      </c>
      <c r="T34" s="23" t="e">
        <f t="shared" si="8"/>
        <v>#REF!</v>
      </c>
      <c r="U34" s="23" t="e">
        <f t="shared" si="9"/>
        <v>#REF!</v>
      </c>
      <c r="V34" s="23" t="e">
        <f t="shared" si="10"/>
        <v>#REF!</v>
      </c>
      <c r="W34" s="23" t="e">
        <f t="shared" si="11"/>
        <v>#REF!</v>
      </c>
    </row>
    <row r="35" spans="1:23" x14ac:dyDescent="0.15">
      <c r="A35" s="23" t="s">
        <v>46</v>
      </c>
      <c r="B35" s="23" t="s">
        <v>48</v>
      </c>
      <c r="C35" s="23" t="s">
        <v>47</v>
      </c>
      <c r="D35" s="23" t="s">
        <v>47</v>
      </c>
      <c r="E35" s="29" t="s">
        <v>782</v>
      </c>
      <c r="F35" s="31" t="s">
        <v>2552</v>
      </c>
      <c r="G35" s="31" t="s">
        <v>794</v>
      </c>
      <c r="H35" s="31" t="s">
        <v>2551</v>
      </c>
      <c r="I35" s="31" t="s">
        <v>2610</v>
      </c>
      <c r="J35" s="23" t="s">
        <v>403</v>
      </c>
      <c r="K35" s="23"/>
      <c r="L35" s="23" t="e">
        <f t="shared" si="0"/>
        <v>#REF!</v>
      </c>
      <c r="M35" s="23" t="e">
        <f t="shared" si="1"/>
        <v>#REF!</v>
      </c>
      <c r="N35" s="23" t="e">
        <f t="shared" si="2"/>
        <v>#REF!</v>
      </c>
      <c r="O35" s="23" t="e">
        <f t="shared" si="3"/>
        <v>#REF!</v>
      </c>
      <c r="P35" s="38" t="e">
        <f t="shared" si="4"/>
        <v>#REF!</v>
      </c>
      <c r="Q35" s="23" t="e">
        <f t="shared" si="5"/>
        <v>#REF!</v>
      </c>
      <c r="R35" s="23" t="e">
        <f t="shared" si="6"/>
        <v>#REF!</v>
      </c>
      <c r="S35" s="23" t="e">
        <f t="shared" si="7"/>
        <v>#REF!</v>
      </c>
      <c r="T35" s="23" t="e">
        <f t="shared" si="8"/>
        <v>#REF!</v>
      </c>
      <c r="U35" s="23" t="e">
        <f t="shared" si="9"/>
        <v>#REF!</v>
      </c>
      <c r="V35" s="23" t="e">
        <f t="shared" si="10"/>
        <v>#REF!</v>
      </c>
      <c r="W35" s="23" t="e">
        <f t="shared" si="11"/>
        <v>#REF!</v>
      </c>
    </row>
    <row r="36" spans="1:23" x14ac:dyDescent="0.15">
      <c r="A36" s="23" t="s">
        <v>46</v>
      </c>
      <c r="B36" s="23" t="s">
        <v>48</v>
      </c>
      <c r="C36" s="23" t="s">
        <v>47</v>
      </c>
      <c r="D36" s="23" t="s">
        <v>394</v>
      </c>
      <c r="E36" s="29" t="s">
        <v>782</v>
      </c>
      <c r="F36" s="31" t="s">
        <v>2553</v>
      </c>
      <c r="G36" s="2" t="s">
        <v>839</v>
      </c>
      <c r="H36" s="2" t="s">
        <v>2540</v>
      </c>
      <c r="I36" s="2" t="s">
        <v>2611</v>
      </c>
      <c r="J36" s="23" t="s">
        <v>403</v>
      </c>
      <c r="K36" s="23"/>
      <c r="L36" s="23" t="e">
        <f t="shared" si="0"/>
        <v>#REF!</v>
      </c>
      <c r="M36" s="23" t="e">
        <f t="shared" si="1"/>
        <v>#REF!</v>
      </c>
      <c r="N36" s="23" t="e">
        <f t="shared" si="2"/>
        <v>#REF!</v>
      </c>
      <c r="O36" s="23" t="e">
        <f t="shared" si="3"/>
        <v>#REF!</v>
      </c>
      <c r="P36" s="38" t="e">
        <f t="shared" si="4"/>
        <v>#REF!</v>
      </c>
      <c r="Q36" s="23" t="e">
        <f t="shared" si="5"/>
        <v>#REF!</v>
      </c>
      <c r="R36" s="23" t="e">
        <f t="shared" si="6"/>
        <v>#REF!</v>
      </c>
      <c r="S36" s="23" t="e">
        <f t="shared" si="7"/>
        <v>#REF!</v>
      </c>
      <c r="T36" s="23" t="e">
        <f t="shared" si="8"/>
        <v>#REF!</v>
      </c>
      <c r="U36" s="23" t="e">
        <f t="shared" si="9"/>
        <v>#REF!</v>
      </c>
      <c r="V36" s="23" t="e">
        <f t="shared" si="10"/>
        <v>#REF!</v>
      </c>
      <c r="W36" s="23" t="e">
        <f t="shared" si="11"/>
        <v>#REF!</v>
      </c>
    </row>
    <row r="37" spans="1:23" x14ac:dyDescent="0.15">
      <c r="A37" s="23" t="s">
        <v>46</v>
      </c>
      <c r="B37" s="23" t="s">
        <v>48</v>
      </c>
      <c r="C37" s="23" t="s">
        <v>47</v>
      </c>
      <c r="D37" s="23" t="s">
        <v>394</v>
      </c>
      <c r="E37" s="29" t="s">
        <v>782</v>
      </c>
      <c r="F37" s="32" t="s">
        <v>2554</v>
      </c>
      <c r="G37" s="33" t="s">
        <v>839</v>
      </c>
      <c r="H37" s="33" t="s">
        <v>2540</v>
      </c>
      <c r="I37" s="33" t="s">
        <v>2612</v>
      </c>
      <c r="J37" s="23" t="s">
        <v>403</v>
      </c>
      <c r="K37" s="23"/>
      <c r="L37" s="23" t="e">
        <f t="shared" si="0"/>
        <v>#REF!</v>
      </c>
      <c r="M37" s="23" t="e">
        <f t="shared" si="1"/>
        <v>#REF!</v>
      </c>
      <c r="N37" s="23" t="e">
        <f t="shared" si="2"/>
        <v>#REF!</v>
      </c>
      <c r="O37" s="23" t="e">
        <f t="shared" si="3"/>
        <v>#REF!</v>
      </c>
      <c r="P37" s="38" t="e">
        <f t="shared" si="4"/>
        <v>#REF!</v>
      </c>
      <c r="Q37" s="23" t="e">
        <f t="shared" si="5"/>
        <v>#REF!</v>
      </c>
      <c r="R37" s="23" t="e">
        <f t="shared" si="6"/>
        <v>#REF!</v>
      </c>
      <c r="S37" s="23" t="e">
        <f t="shared" si="7"/>
        <v>#REF!</v>
      </c>
      <c r="T37" s="23" t="e">
        <f t="shared" si="8"/>
        <v>#REF!</v>
      </c>
      <c r="U37" s="23" t="e">
        <f t="shared" si="9"/>
        <v>#REF!</v>
      </c>
      <c r="V37" s="23" t="e">
        <f t="shared" si="10"/>
        <v>#REF!</v>
      </c>
      <c r="W37" s="23" t="e">
        <f t="shared" si="11"/>
        <v>#REF!</v>
      </c>
    </row>
    <row r="38" spans="1:23" x14ac:dyDescent="0.15">
      <c r="A38" s="23" t="s">
        <v>46</v>
      </c>
      <c r="B38" s="23" t="s">
        <v>48</v>
      </c>
      <c r="C38" s="23" t="s">
        <v>47</v>
      </c>
      <c r="D38" s="23" t="s">
        <v>394</v>
      </c>
      <c r="E38" s="29" t="s">
        <v>782</v>
      </c>
      <c r="F38" s="29" t="s">
        <v>2555</v>
      </c>
      <c r="G38" s="23" t="s">
        <v>839</v>
      </c>
      <c r="H38" s="23" t="s">
        <v>2540</v>
      </c>
      <c r="I38" s="23" t="s">
        <v>2613</v>
      </c>
      <c r="J38" s="23" t="s">
        <v>403</v>
      </c>
      <c r="K38" s="23"/>
      <c r="L38" s="23" t="e">
        <f t="shared" si="0"/>
        <v>#REF!</v>
      </c>
      <c r="M38" s="23" t="e">
        <f t="shared" si="1"/>
        <v>#REF!</v>
      </c>
      <c r="N38" s="23" t="e">
        <f t="shared" si="2"/>
        <v>#REF!</v>
      </c>
      <c r="O38" s="23" t="e">
        <f t="shared" si="3"/>
        <v>#REF!</v>
      </c>
      <c r="P38" s="38" t="e">
        <f t="shared" si="4"/>
        <v>#REF!</v>
      </c>
      <c r="Q38" s="23" t="e">
        <f t="shared" si="5"/>
        <v>#REF!</v>
      </c>
      <c r="R38" s="23" t="e">
        <f t="shared" si="6"/>
        <v>#REF!</v>
      </c>
      <c r="S38" s="23" t="e">
        <f t="shared" si="7"/>
        <v>#REF!</v>
      </c>
      <c r="T38" s="23" t="e">
        <f t="shared" si="8"/>
        <v>#REF!</v>
      </c>
      <c r="U38" s="23" t="e">
        <f t="shared" si="9"/>
        <v>#REF!</v>
      </c>
      <c r="V38" s="23" t="e">
        <f t="shared" si="10"/>
        <v>#REF!</v>
      </c>
      <c r="W38" s="23" t="e">
        <f t="shared" si="11"/>
        <v>#REF!</v>
      </c>
    </row>
    <row r="39" spans="1:23" x14ac:dyDescent="0.15">
      <c r="A39" s="23" t="s">
        <v>46</v>
      </c>
      <c r="B39" s="23" t="s">
        <v>48</v>
      </c>
      <c r="C39" s="23" t="s">
        <v>47</v>
      </c>
      <c r="D39" s="23" t="s">
        <v>47</v>
      </c>
      <c r="E39" s="34" t="s">
        <v>1090</v>
      </c>
      <c r="F39" s="34" t="s">
        <v>2556</v>
      </c>
      <c r="G39" s="34" t="s">
        <v>47</v>
      </c>
      <c r="H39" s="35" t="s">
        <v>1091</v>
      </c>
      <c r="I39" s="35" t="s">
        <v>2614</v>
      </c>
      <c r="J39" s="35" t="s">
        <v>403</v>
      </c>
      <c r="K39" s="35" t="s">
        <v>1092</v>
      </c>
      <c r="L39" s="35" t="e">
        <f t="shared" ref="L39:L47" si="12">INDEX(REGIÓN_CP,MATCH($I39,NOMBRE_COMPLETO_CP,0))</f>
        <v>#N/A</v>
      </c>
      <c r="M39" s="35" t="e">
        <f t="shared" ref="M39:M47" si="13">INDEX(UGEL_CP,MATCH($I39,NOMBRE_COMPLETO_CP,0))</f>
        <v>#N/A</v>
      </c>
      <c r="N39" s="35" t="e">
        <f t="shared" ref="N39:N47" si="14">INDEX(GRUPO_CP,MATCH($I39,NOMBRE_COMPLETO_CP,0))</f>
        <v>#N/A</v>
      </c>
      <c r="O39" s="35" t="e">
        <f t="shared" ref="O39:O47" si="15">INDEX(MÉRITO_EB,MATCH($I39,NOMBRE_COMPLETO_CP,0))</f>
        <v>#REF!</v>
      </c>
      <c r="P39" s="39" t="e">
        <f t="shared" ref="P39:P47" si="16">INDEX(DNI_CP,MATCH($I39,NOMBRE_COMPLETO_CP,0))</f>
        <v>#N/A</v>
      </c>
      <c r="Q39" s="35" t="e">
        <f t="shared" ref="Q39:Q47" si="17">INDEX(APELLIDO_PATERNO_CP,MATCH($I39,NOMBRE_COMPLETO_CP,0))</f>
        <v>#N/A</v>
      </c>
      <c r="R39" s="35" t="e">
        <f t="shared" ref="R39:R47" si="18">INDEX(APELLIDO_MATERNO_CP,MATCH($I39,NOMBRE_COMPLETO_CP,0))</f>
        <v>#N/A</v>
      </c>
      <c r="S39" s="35" t="e">
        <f t="shared" ref="S39:S47" si="19">INDEX(NOMBRES_CP,MATCH($I39,NOMBRE_COMPLETO_CP,0))</f>
        <v>#N/A</v>
      </c>
      <c r="T39" s="35" t="e">
        <f t="shared" ref="T39:T47" si="20">INDEX(PUNTAJE_FINAL_CP,MATCH($I39,NOMBRE_COMPLETO_CP,0))</f>
        <v>#N/A</v>
      </c>
      <c r="U39" s="35" t="e">
        <f t="shared" ref="U39:U47" si="21">INDEX(Letras_CP,MATCH($I39,NOMBRE_COMPLETO_CP,0))</f>
        <v>#REF!</v>
      </c>
      <c r="V39" s="35" t="e">
        <f t="shared" ref="V39:V47" si="22">INDEX(Estado_CP,MATCH($I39,NOMBRE_COMPLETO_CP,0))</f>
        <v>#REF!</v>
      </c>
      <c r="W39" s="35" t="e">
        <f t="shared" ref="W39:W47" si="23">INDEX(Expediente_CP,MATCH($I39,NOMBRE_COMPLETO_CP,0))</f>
        <v>#REF!</v>
      </c>
    </row>
    <row r="40" spans="1:23" x14ac:dyDescent="0.15">
      <c r="A40" s="23" t="s">
        <v>46</v>
      </c>
      <c r="B40" s="23" t="s">
        <v>48</v>
      </c>
      <c r="C40" s="23" t="s">
        <v>47</v>
      </c>
      <c r="D40" s="23" t="s">
        <v>47</v>
      </c>
      <c r="E40" s="34" t="s">
        <v>1090</v>
      </c>
      <c r="F40" s="34" t="s">
        <v>2563</v>
      </c>
      <c r="G40" s="34" t="s">
        <v>47</v>
      </c>
      <c r="H40" s="35" t="s">
        <v>1146</v>
      </c>
      <c r="I40" s="35" t="s">
        <v>2615</v>
      </c>
      <c r="J40" s="35" t="s">
        <v>403</v>
      </c>
      <c r="K40" s="35" t="s">
        <v>1147</v>
      </c>
      <c r="L40" s="35" t="e">
        <f t="shared" si="12"/>
        <v>#N/A</v>
      </c>
      <c r="M40" s="35" t="e">
        <f t="shared" si="13"/>
        <v>#N/A</v>
      </c>
      <c r="N40" s="35" t="e">
        <f t="shared" si="14"/>
        <v>#N/A</v>
      </c>
      <c r="O40" s="35" t="e">
        <f t="shared" si="15"/>
        <v>#REF!</v>
      </c>
      <c r="P40" s="39" t="e">
        <f t="shared" si="16"/>
        <v>#N/A</v>
      </c>
      <c r="Q40" s="35" t="e">
        <f t="shared" si="17"/>
        <v>#N/A</v>
      </c>
      <c r="R40" s="35" t="e">
        <f t="shared" si="18"/>
        <v>#N/A</v>
      </c>
      <c r="S40" s="35" t="e">
        <f t="shared" si="19"/>
        <v>#N/A</v>
      </c>
      <c r="T40" s="35" t="e">
        <f t="shared" si="20"/>
        <v>#N/A</v>
      </c>
      <c r="U40" s="35" t="e">
        <f t="shared" si="21"/>
        <v>#REF!</v>
      </c>
      <c r="V40" s="35" t="e">
        <f t="shared" si="22"/>
        <v>#REF!</v>
      </c>
      <c r="W40" s="35" t="e">
        <f t="shared" si="23"/>
        <v>#REF!</v>
      </c>
    </row>
    <row r="41" spans="1:23" x14ac:dyDescent="0.15">
      <c r="A41" s="23" t="s">
        <v>46</v>
      </c>
      <c r="B41" s="23" t="s">
        <v>48</v>
      </c>
      <c r="C41" s="23" t="s">
        <v>47</v>
      </c>
      <c r="D41" s="23" t="s">
        <v>47</v>
      </c>
      <c r="E41" s="34" t="s">
        <v>1090</v>
      </c>
      <c r="F41" s="34" t="s">
        <v>2558</v>
      </c>
      <c r="G41" s="34" t="s">
        <v>47</v>
      </c>
      <c r="H41" s="35" t="s">
        <v>1148</v>
      </c>
      <c r="I41" s="35" t="s">
        <v>2616</v>
      </c>
      <c r="J41" s="35" t="s">
        <v>403</v>
      </c>
      <c r="K41" s="35" t="s">
        <v>1149</v>
      </c>
      <c r="L41" s="35" t="e">
        <f t="shared" si="12"/>
        <v>#N/A</v>
      </c>
      <c r="M41" s="35" t="e">
        <f t="shared" si="13"/>
        <v>#N/A</v>
      </c>
      <c r="N41" s="35" t="e">
        <f t="shared" si="14"/>
        <v>#N/A</v>
      </c>
      <c r="O41" s="35" t="e">
        <f t="shared" si="15"/>
        <v>#REF!</v>
      </c>
      <c r="P41" s="39" t="e">
        <f t="shared" si="16"/>
        <v>#N/A</v>
      </c>
      <c r="Q41" s="35" t="e">
        <f t="shared" si="17"/>
        <v>#N/A</v>
      </c>
      <c r="R41" s="35" t="e">
        <f t="shared" si="18"/>
        <v>#N/A</v>
      </c>
      <c r="S41" s="35" t="e">
        <f t="shared" si="19"/>
        <v>#N/A</v>
      </c>
      <c r="T41" s="35" t="e">
        <f t="shared" si="20"/>
        <v>#N/A</v>
      </c>
      <c r="U41" s="35" t="e">
        <f t="shared" si="21"/>
        <v>#REF!</v>
      </c>
      <c r="V41" s="35" t="e">
        <f t="shared" si="22"/>
        <v>#REF!</v>
      </c>
      <c r="W41" s="35" t="e">
        <f t="shared" si="23"/>
        <v>#REF!</v>
      </c>
    </row>
    <row r="42" spans="1:23" x14ac:dyDescent="0.15">
      <c r="A42" s="23" t="s">
        <v>46</v>
      </c>
      <c r="B42" s="23" t="s">
        <v>48</v>
      </c>
      <c r="C42" s="23" t="s">
        <v>47</v>
      </c>
      <c r="D42" s="23" t="s">
        <v>47</v>
      </c>
      <c r="E42" s="34" t="s">
        <v>1090</v>
      </c>
      <c r="F42" s="34" t="s">
        <v>2559</v>
      </c>
      <c r="G42" s="34" t="s">
        <v>47</v>
      </c>
      <c r="H42" s="35" t="s">
        <v>1164</v>
      </c>
      <c r="I42" s="35" t="s">
        <v>2617</v>
      </c>
      <c r="J42" s="35" t="s">
        <v>403</v>
      </c>
      <c r="K42" s="35" t="s">
        <v>1165</v>
      </c>
      <c r="L42" s="35" t="e">
        <f t="shared" si="12"/>
        <v>#N/A</v>
      </c>
      <c r="M42" s="35" t="e">
        <f t="shared" si="13"/>
        <v>#N/A</v>
      </c>
      <c r="N42" s="35" t="e">
        <f t="shared" si="14"/>
        <v>#N/A</v>
      </c>
      <c r="O42" s="35" t="e">
        <f t="shared" si="15"/>
        <v>#REF!</v>
      </c>
      <c r="P42" s="39" t="e">
        <f t="shared" si="16"/>
        <v>#N/A</v>
      </c>
      <c r="Q42" s="35" t="e">
        <f t="shared" si="17"/>
        <v>#N/A</v>
      </c>
      <c r="R42" s="35" t="e">
        <f t="shared" si="18"/>
        <v>#N/A</v>
      </c>
      <c r="S42" s="35" t="e">
        <f t="shared" si="19"/>
        <v>#N/A</v>
      </c>
      <c r="T42" s="35" t="e">
        <f t="shared" si="20"/>
        <v>#N/A</v>
      </c>
      <c r="U42" s="35" t="e">
        <f t="shared" si="21"/>
        <v>#REF!</v>
      </c>
      <c r="V42" s="35" t="e">
        <f t="shared" si="22"/>
        <v>#REF!</v>
      </c>
      <c r="W42" s="35" t="e">
        <f t="shared" si="23"/>
        <v>#REF!</v>
      </c>
    </row>
    <row r="43" spans="1:23" x14ac:dyDescent="0.15">
      <c r="A43" s="23" t="s">
        <v>46</v>
      </c>
      <c r="B43" s="23" t="s">
        <v>48</v>
      </c>
      <c r="C43" s="23" t="s">
        <v>47</v>
      </c>
      <c r="D43" s="23" t="s">
        <v>47</v>
      </c>
      <c r="E43" s="34" t="s">
        <v>1090</v>
      </c>
      <c r="F43" s="34" t="s">
        <v>2560</v>
      </c>
      <c r="G43" s="34" t="s">
        <v>47</v>
      </c>
      <c r="H43" s="35" t="s">
        <v>1166</v>
      </c>
      <c r="I43" s="35" t="s">
        <v>2618</v>
      </c>
      <c r="J43" s="35" t="s">
        <v>403</v>
      </c>
      <c r="K43" s="35" t="s">
        <v>1167</v>
      </c>
      <c r="L43" s="35" t="e">
        <f t="shared" si="12"/>
        <v>#N/A</v>
      </c>
      <c r="M43" s="35" t="e">
        <f t="shared" si="13"/>
        <v>#N/A</v>
      </c>
      <c r="N43" s="35" t="e">
        <f t="shared" si="14"/>
        <v>#N/A</v>
      </c>
      <c r="O43" s="35" t="e">
        <f t="shared" si="15"/>
        <v>#REF!</v>
      </c>
      <c r="P43" s="39" t="e">
        <f t="shared" si="16"/>
        <v>#N/A</v>
      </c>
      <c r="Q43" s="35" t="e">
        <f t="shared" si="17"/>
        <v>#N/A</v>
      </c>
      <c r="R43" s="35" t="e">
        <f t="shared" si="18"/>
        <v>#N/A</v>
      </c>
      <c r="S43" s="35" t="e">
        <f t="shared" si="19"/>
        <v>#N/A</v>
      </c>
      <c r="T43" s="35" t="e">
        <f t="shared" si="20"/>
        <v>#N/A</v>
      </c>
      <c r="U43" s="35" t="e">
        <f t="shared" si="21"/>
        <v>#REF!</v>
      </c>
      <c r="V43" s="35" t="e">
        <f t="shared" si="22"/>
        <v>#REF!</v>
      </c>
      <c r="W43" s="35" t="e">
        <f t="shared" si="23"/>
        <v>#REF!</v>
      </c>
    </row>
    <row r="44" spans="1:23" x14ac:dyDescent="0.15">
      <c r="A44" s="23" t="s">
        <v>46</v>
      </c>
      <c r="B44" s="23" t="s">
        <v>48</v>
      </c>
      <c r="C44" s="23" t="s">
        <v>47</v>
      </c>
      <c r="D44" s="23" t="s">
        <v>47</v>
      </c>
      <c r="E44" s="34" t="s">
        <v>1090</v>
      </c>
      <c r="F44" s="34" t="s">
        <v>2561</v>
      </c>
      <c r="G44" s="34" t="s">
        <v>47</v>
      </c>
      <c r="H44" s="35" t="s">
        <v>1236</v>
      </c>
      <c r="I44" s="35" t="s">
        <v>2619</v>
      </c>
      <c r="J44" s="35" t="s">
        <v>403</v>
      </c>
      <c r="K44" s="35" t="s">
        <v>1237</v>
      </c>
      <c r="L44" s="35" t="e">
        <f t="shared" si="12"/>
        <v>#N/A</v>
      </c>
      <c r="M44" s="35" t="e">
        <f t="shared" si="13"/>
        <v>#N/A</v>
      </c>
      <c r="N44" s="35" t="e">
        <f t="shared" si="14"/>
        <v>#N/A</v>
      </c>
      <c r="O44" s="35" t="e">
        <f t="shared" si="15"/>
        <v>#REF!</v>
      </c>
      <c r="P44" s="39" t="e">
        <f t="shared" si="16"/>
        <v>#N/A</v>
      </c>
      <c r="Q44" s="35" t="e">
        <f t="shared" si="17"/>
        <v>#N/A</v>
      </c>
      <c r="R44" s="35" t="e">
        <f t="shared" si="18"/>
        <v>#N/A</v>
      </c>
      <c r="S44" s="35" t="e">
        <f t="shared" si="19"/>
        <v>#N/A</v>
      </c>
      <c r="T44" s="35" t="e">
        <f t="shared" si="20"/>
        <v>#N/A</v>
      </c>
      <c r="U44" s="35" t="e">
        <f t="shared" si="21"/>
        <v>#REF!</v>
      </c>
      <c r="V44" s="35" t="e">
        <f t="shared" si="22"/>
        <v>#REF!</v>
      </c>
      <c r="W44" s="35" t="e">
        <f t="shared" si="23"/>
        <v>#REF!</v>
      </c>
    </row>
    <row r="45" spans="1:23" x14ac:dyDescent="0.15">
      <c r="A45" s="23" t="s">
        <v>46</v>
      </c>
      <c r="B45" s="23" t="s">
        <v>48</v>
      </c>
      <c r="C45" s="23" t="s">
        <v>47</v>
      </c>
      <c r="D45" s="23" t="s">
        <v>47</v>
      </c>
      <c r="E45" s="34" t="s">
        <v>1090</v>
      </c>
      <c r="F45" s="34" t="s">
        <v>2562</v>
      </c>
      <c r="G45" s="34" t="s">
        <v>47</v>
      </c>
      <c r="H45" s="35" t="s">
        <v>1256</v>
      </c>
      <c r="I45" s="35" t="s">
        <v>2620</v>
      </c>
      <c r="J45" s="35" t="s">
        <v>403</v>
      </c>
      <c r="K45" s="35" t="s">
        <v>1257</v>
      </c>
      <c r="L45" s="35" t="e">
        <f t="shared" si="12"/>
        <v>#N/A</v>
      </c>
      <c r="M45" s="35" t="e">
        <f t="shared" si="13"/>
        <v>#N/A</v>
      </c>
      <c r="N45" s="35" t="e">
        <f t="shared" si="14"/>
        <v>#N/A</v>
      </c>
      <c r="O45" s="35" t="e">
        <f t="shared" si="15"/>
        <v>#REF!</v>
      </c>
      <c r="P45" s="39" t="e">
        <f t="shared" si="16"/>
        <v>#N/A</v>
      </c>
      <c r="Q45" s="35" t="e">
        <f t="shared" si="17"/>
        <v>#N/A</v>
      </c>
      <c r="R45" s="35" t="e">
        <f t="shared" si="18"/>
        <v>#N/A</v>
      </c>
      <c r="S45" s="35" t="e">
        <f t="shared" si="19"/>
        <v>#N/A</v>
      </c>
      <c r="T45" s="35" t="e">
        <f t="shared" si="20"/>
        <v>#N/A</v>
      </c>
      <c r="U45" s="35" t="e">
        <f t="shared" si="21"/>
        <v>#REF!</v>
      </c>
      <c r="V45" s="35" t="e">
        <f t="shared" si="22"/>
        <v>#REF!</v>
      </c>
      <c r="W45" s="35" t="e">
        <f t="shared" si="23"/>
        <v>#REF!</v>
      </c>
    </row>
    <row r="46" spans="1:23" x14ac:dyDescent="0.15">
      <c r="A46" s="23" t="s">
        <v>46</v>
      </c>
      <c r="B46" s="23" t="s">
        <v>48</v>
      </c>
      <c r="C46" s="23" t="s">
        <v>47</v>
      </c>
      <c r="D46" s="23" t="s">
        <v>394</v>
      </c>
      <c r="E46" s="36" t="s">
        <v>1090</v>
      </c>
      <c r="F46" s="34" t="s">
        <v>2563</v>
      </c>
      <c r="G46" s="34" t="s">
        <v>1261</v>
      </c>
      <c r="H46" s="35" t="s">
        <v>1262</v>
      </c>
      <c r="I46" s="35" t="s">
        <v>2621</v>
      </c>
      <c r="J46" s="35" t="s">
        <v>403</v>
      </c>
      <c r="K46" s="35" t="s">
        <v>1263</v>
      </c>
      <c r="L46" s="35" t="e">
        <f t="shared" si="12"/>
        <v>#N/A</v>
      </c>
      <c r="M46" s="35" t="e">
        <f t="shared" si="13"/>
        <v>#N/A</v>
      </c>
      <c r="N46" s="35" t="e">
        <f t="shared" si="14"/>
        <v>#N/A</v>
      </c>
      <c r="O46" s="35" t="e">
        <f t="shared" si="15"/>
        <v>#REF!</v>
      </c>
      <c r="P46" s="39" t="e">
        <f t="shared" si="16"/>
        <v>#N/A</v>
      </c>
      <c r="Q46" s="35" t="e">
        <f t="shared" si="17"/>
        <v>#N/A</v>
      </c>
      <c r="R46" s="35" t="e">
        <f t="shared" si="18"/>
        <v>#N/A</v>
      </c>
      <c r="S46" s="35" t="e">
        <f t="shared" si="19"/>
        <v>#N/A</v>
      </c>
      <c r="T46" s="35" t="e">
        <f t="shared" si="20"/>
        <v>#N/A</v>
      </c>
      <c r="U46" s="35" t="e">
        <f t="shared" si="21"/>
        <v>#REF!</v>
      </c>
      <c r="V46" s="35" t="e">
        <f t="shared" si="22"/>
        <v>#REF!</v>
      </c>
      <c r="W46" s="35" t="e">
        <f t="shared" si="23"/>
        <v>#REF!</v>
      </c>
    </row>
    <row r="47" spans="1:23" x14ac:dyDescent="0.15">
      <c r="A47" s="23" t="s">
        <v>46</v>
      </c>
      <c r="B47" s="23" t="s">
        <v>48</v>
      </c>
      <c r="C47" s="23" t="s">
        <v>47</v>
      </c>
      <c r="D47" s="23" t="s">
        <v>394</v>
      </c>
      <c r="E47" s="36" t="s">
        <v>1090</v>
      </c>
      <c r="F47" s="34" t="s">
        <v>2564</v>
      </c>
      <c r="G47" s="34" t="s">
        <v>1261</v>
      </c>
      <c r="H47" s="35" t="s">
        <v>1271</v>
      </c>
      <c r="I47" s="35" t="s">
        <v>2622</v>
      </c>
      <c r="J47" s="35" t="s">
        <v>403</v>
      </c>
      <c r="K47" s="35" t="s">
        <v>1272</v>
      </c>
      <c r="L47" s="35" t="e">
        <f t="shared" si="12"/>
        <v>#N/A</v>
      </c>
      <c r="M47" s="35" t="e">
        <f t="shared" si="13"/>
        <v>#N/A</v>
      </c>
      <c r="N47" s="35" t="e">
        <f t="shared" si="14"/>
        <v>#N/A</v>
      </c>
      <c r="O47" s="35" t="e">
        <f t="shared" si="15"/>
        <v>#REF!</v>
      </c>
      <c r="P47" s="39" t="e">
        <f t="shared" si="16"/>
        <v>#N/A</v>
      </c>
      <c r="Q47" s="35" t="e">
        <f t="shared" si="17"/>
        <v>#N/A</v>
      </c>
      <c r="R47" s="35" t="e">
        <f t="shared" si="18"/>
        <v>#N/A</v>
      </c>
      <c r="S47" s="35" t="e">
        <f t="shared" si="19"/>
        <v>#N/A</v>
      </c>
      <c r="T47" s="35" t="e">
        <f t="shared" si="20"/>
        <v>#N/A</v>
      </c>
      <c r="U47" s="35" t="e">
        <f t="shared" si="21"/>
        <v>#REF!</v>
      </c>
      <c r="V47" s="35" t="e">
        <f t="shared" si="22"/>
        <v>#REF!</v>
      </c>
      <c r="W47" s="35" t="e">
        <f t="shared" si="23"/>
        <v>#REF!</v>
      </c>
    </row>
    <row r="48" spans="1:23" x14ac:dyDescent="0.15">
      <c r="A48" s="23" t="s">
        <v>46</v>
      </c>
      <c r="B48" s="23" t="s">
        <v>48</v>
      </c>
      <c r="C48" s="23" t="s">
        <v>47</v>
      </c>
      <c r="D48" s="23" t="s">
        <v>47</v>
      </c>
      <c r="E48" s="23" t="s">
        <v>782</v>
      </c>
      <c r="F48" s="29" t="s">
        <v>2536</v>
      </c>
      <c r="G48" s="23" t="s">
        <v>929</v>
      </c>
      <c r="H48" s="30">
        <v>131341211329</v>
      </c>
      <c r="I48" s="23" t="s">
        <v>2623</v>
      </c>
      <c r="J48" s="23" t="s">
        <v>403</v>
      </c>
      <c r="K48" s="23"/>
      <c r="L48" s="23" t="e">
        <f>INDEX(REGIÓN_EB,MATCH($I48,NOMBRE_COMPLETO_EB,0))</f>
        <v>#REF!</v>
      </c>
      <c r="M48" s="23" t="e">
        <f>INDEX(UGEL_EB,MATCH($I48,NOMBRE_COMPLETO_EB,0))</f>
        <v>#REF!</v>
      </c>
      <c r="N48" s="23" t="e">
        <f>INDEX(GRUPO_EB,MATCH($I48,NOMBRE_COMPLETO_EB,0))</f>
        <v>#REF!</v>
      </c>
      <c r="O48" s="23" t="e">
        <f>INDEX(MÉRITO_EB,MATCH($I48,NOMBRE_COMPLETO_EB,0))</f>
        <v>#REF!</v>
      </c>
      <c r="P48" s="38" t="e">
        <f>INDEX(DNI_EB,MATCH($I48,NOMBRE_COMPLETO_EB,0))</f>
        <v>#REF!</v>
      </c>
      <c r="Q48" s="23" t="e">
        <f>INDEX(APELLIDO_PATERNO_EB,MATCH($I48,NOMBRE_COMPLETO_EB,0))</f>
        <v>#REF!</v>
      </c>
      <c r="R48" s="23" t="e">
        <f>INDEX(APELLIDO_MATERNO_EB,MATCH($I48,NOMBRE_COMPLETO_EB,0))</f>
        <v>#REF!</v>
      </c>
      <c r="S48" s="23" t="e">
        <f>INDEX(NOMBRES_EB,MATCH($I48,NOMBRE_COMPLETO_EB,0))</f>
        <v>#REF!</v>
      </c>
      <c r="T48" s="23" t="e">
        <f>INDEX(PUNTAJE_FINAL_EB,MATCH($I48,NOMBRE_COMPLETO_EB,0))</f>
        <v>#REF!</v>
      </c>
      <c r="U48" s="23" t="e">
        <f>INDEX(Letras_EB,MATCH($I48,NOMBRE_COMPLETO_EB,0))</f>
        <v>#REF!</v>
      </c>
      <c r="V48" s="23" t="e">
        <f>INDEX(Estado_EB,MATCH($I48,NOMBRE_COMPLETO_EB,0))</f>
        <v>#REF!</v>
      </c>
      <c r="W48" s="23" t="e">
        <f>INDEX(Expediente_EB,MATCH($I48,NOMBRE_COMPLETO_EB,0))</f>
        <v>#REF!</v>
      </c>
    </row>
    <row r="49" spans="1:23" x14ac:dyDescent="0.15">
      <c r="A49" s="23" t="s">
        <v>46</v>
      </c>
      <c r="B49" s="23" t="s">
        <v>48</v>
      </c>
      <c r="C49" s="23" t="s">
        <v>47</v>
      </c>
      <c r="D49" s="29" t="s">
        <v>47</v>
      </c>
      <c r="E49" s="23" t="s">
        <v>507</v>
      </c>
      <c r="F49" s="23" t="s">
        <v>2624</v>
      </c>
      <c r="G49" s="37">
        <v>21004</v>
      </c>
      <c r="H49" s="30" t="s">
        <v>2625</v>
      </c>
      <c r="I49" s="23" t="s">
        <v>2626</v>
      </c>
      <c r="J49" s="23" t="s">
        <v>530</v>
      </c>
      <c r="K49" s="23"/>
      <c r="L49" s="23" t="e">
        <f>INDEX(REGIÓN_EB,MATCH($I49,NOMBRE_COMPLETO_EB,0))</f>
        <v>#REF!</v>
      </c>
      <c r="M49" s="23" t="e">
        <f>INDEX(UGEL_EB,MATCH($I49,NOMBRE_COMPLETO_EB,0))</f>
        <v>#REF!</v>
      </c>
      <c r="N49" s="23" t="e">
        <f>INDEX(GRUPO_EB,MATCH($I49,NOMBRE_COMPLETO_EB,0))</f>
        <v>#REF!</v>
      </c>
      <c r="O49" s="23" t="e">
        <f>INDEX(MÉRITO_EB,MATCH($I49,NOMBRE_COMPLETO_EB,0))</f>
        <v>#REF!</v>
      </c>
      <c r="P49" s="38" t="e">
        <f>INDEX(DNI_EB,MATCH($I49,NOMBRE_COMPLETO_EB,0))</f>
        <v>#REF!</v>
      </c>
      <c r="Q49" s="23" t="e">
        <f>INDEX(APELLIDO_PATERNO_EB,MATCH($I49,NOMBRE_COMPLETO_EB,0))</f>
        <v>#REF!</v>
      </c>
      <c r="R49" s="23" t="e">
        <f>INDEX(APELLIDO_MATERNO_EB,MATCH($I49,NOMBRE_COMPLETO_EB,0))</f>
        <v>#REF!</v>
      </c>
      <c r="S49" s="23" t="e">
        <f>INDEX(NOMBRES_EB,MATCH($I49,NOMBRE_COMPLETO_EB,0))</f>
        <v>#REF!</v>
      </c>
      <c r="T49" s="23" t="e">
        <f>INDEX(PUNTAJE_FINAL_EB,MATCH($I49,NOMBRE_COMPLETO_EB,0))</f>
        <v>#REF!</v>
      </c>
      <c r="U49" s="23" t="e">
        <f>INDEX(Letras_EB,MATCH($I49,NOMBRE_COMPLETO_EB,0))</f>
        <v>#REF!</v>
      </c>
      <c r="V49" s="23" t="e">
        <f>INDEX(Estado_EB,MATCH($I49,NOMBRE_COMPLETO_EB,0))</f>
        <v>#REF!</v>
      </c>
      <c r="W49" s="23" t="e">
        <f>INDEX(Expediente_EB,MATCH($I49,NOMBRE_COMPLETO_EB,0))</f>
        <v>#REF!</v>
      </c>
    </row>
    <row r="50" spans="1:23" x14ac:dyDescent="0.15">
      <c r="A50" s="23" t="s">
        <v>46</v>
      </c>
      <c r="B50" s="23" t="s">
        <v>48</v>
      </c>
      <c r="C50" s="23" t="s">
        <v>47</v>
      </c>
      <c r="D50" s="23" t="s">
        <v>47</v>
      </c>
      <c r="E50" s="23" t="s">
        <v>507</v>
      </c>
      <c r="F50" s="23" t="s">
        <v>2627</v>
      </c>
      <c r="G50" s="37">
        <v>20293</v>
      </c>
      <c r="H50" s="30" t="s">
        <v>2628</v>
      </c>
      <c r="I50" s="23" t="s">
        <v>2629</v>
      </c>
      <c r="J50" s="23" t="s">
        <v>530</v>
      </c>
      <c r="K50" s="23"/>
      <c r="L50" s="23" t="e">
        <f>INDEX(REGIÓN_EB,MATCH($I50,NOMBRE_COMPLETO_EB,0))</f>
        <v>#REF!</v>
      </c>
      <c r="M50" s="23" t="e">
        <f>INDEX(UGEL_EB,MATCH($I50,NOMBRE_COMPLETO_EB,0))</f>
        <v>#REF!</v>
      </c>
      <c r="N50" s="23" t="e">
        <f>INDEX(GRUPO_EB,MATCH($I50,NOMBRE_COMPLETO_EB,0))</f>
        <v>#REF!</v>
      </c>
      <c r="O50" s="23" t="e">
        <f>INDEX(MÉRITO_EB,MATCH($I50,NOMBRE_COMPLETO_EB,0))</f>
        <v>#REF!</v>
      </c>
      <c r="P50" s="38" t="e">
        <f>INDEX(DNI_EB,MATCH($I50,NOMBRE_COMPLETO_EB,0))</f>
        <v>#REF!</v>
      </c>
      <c r="Q50" s="23" t="e">
        <f>INDEX(APELLIDO_PATERNO_EB,MATCH($I50,NOMBRE_COMPLETO_EB,0))</f>
        <v>#REF!</v>
      </c>
      <c r="R50" s="23" t="e">
        <f>INDEX(APELLIDO_MATERNO_EB,MATCH($I50,NOMBRE_COMPLETO_EB,0))</f>
        <v>#REF!</v>
      </c>
      <c r="S50" s="23" t="e">
        <f>INDEX(NOMBRES_EB,MATCH($I50,NOMBRE_COMPLETO_EB,0))</f>
        <v>#REF!</v>
      </c>
      <c r="T50" s="23" t="e">
        <f>INDEX(PUNTAJE_FINAL_EB,MATCH($I50,NOMBRE_COMPLETO_EB,0))</f>
        <v>#REF!</v>
      </c>
      <c r="U50" s="23" t="e">
        <f>INDEX(Letras_EB,MATCH($I50,NOMBRE_COMPLETO_EB,0))</f>
        <v>#REF!</v>
      </c>
      <c r="V50" s="23" t="e">
        <f>INDEX(Estado_EB,MATCH($I50,NOMBRE_COMPLETO_EB,0))</f>
        <v>#REF!</v>
      </c>
      <c r="W50" s="23" t="e">
        <f>INDEX(Expediente_EB,MATCH($I50,NOMBRE_COMPLETO_EB,0))</f>
        <v>#REF!</v>
      </c>
    </row>
    <row r="51" spans="1:23" x14ac:dyDescent="0.15">
      <c r="A51" s="23" t="s">
        <v>46</v>
      </c>
      <c r="B51" s="23" t="s">
        <v>48</v>
      </c>
      <c r="C51" s="23" t="s">
        <v>47</v>
      </c>
      <c r="D51" s="23" t="s">
        <v>47</v>
      </c>
      <c r="E51" s="23" t="s">
        <v>507</v>
      </c>
      <c r="F51" s="23" t="s">
        <v>2627</v>
      </c>
      <c r="G51" s="37">
        <v>21004</v>
      </c>
      <c r="H51" s="23" t="s">
        <v>2630</v>
      </c>
      <c r="I51" s="23" t="s">
        <v>2629</v>
      </c>
      <c r="J51" s="23" t="s">
        <v>530</v>
      </c>
      <c r="K51" s="23"/>
      <c r="L51" s="23" t="e">
        <f>INDEX(REGIÓN_EB,MATCH($I51,NOMBRE_COMPLETO_EB,0))</f>
        <v>#REF!</v>
      </c>
      <c r="M51" s="23" t="e">
        <f>INDEX(UGEL_EB,MATCH($I51,NOMBRE_COMPLETO_EB,0))</f>
        <v>#REF!</v>
      </c>
      <c r="N51" s="23" t="e">
        <f>INDEX(GRUPO_EB,MATCH($I51,NOMBRE_COMPLETO_EB,0))</f>
        <v>#REF!</v>
      </c>
      <c r="O51" s="23" t="e">
        <f>INDEX(MÉRITO_EB,MATCH($I51,NOMBRE_COMPLETO_EB,0))</f>
        <v>#REF!</v>
      </c>
      <c r="P51" s="38" t="e">
        <f>INDEX(DNI_EB,MATCH($I51,NOMBRE_COMPLETO_EB,0))</f>
        <v>#REF!</v>
      </c>
      <c r="Q51" s="23" t="e">
        <f>INDEX(APELLIDO_PATERNO_EB,MATCH($I51,NOMBRE_COMPLETO_EB,0))</f>
        <v>#REF!</v>
      </c>
      <c r="R51" s="23" t="e">
        <f>INDEX(APELLIDO_MATERNO_EB,MATCH($I51,NOMBRE_COMPLETO_EB,0))</f>
        <v>#REF!</v>
      </c>
      <c r="S51" s="23" t="e">
        <f>INDEX(NOMBRES_EB,MATCH($I51,NOMBRE_COMPLETO_EB,0))</f>
        <v>#REF!</v>
      </c>
      <c r="T51" s="23" t="e">
        <f>INDEX(PUNTAJE_FINAL_EB,MATCH($I51,NOMBRE_COMPLETO_EB,0))</f>
        <v>#REF!</v>
      </c>
      <c r="U51" s="23" t="e">
        <f>INDEX(Letras_EB,MATCH($I51,NOMBRE_COMPLETO_EB,0))</f>
        <v>#REF!</v>
      </c>
      <c r="V51" s="23" t="e">
        <f>INDEX(Estado_EB,MATCH($I51,NOMBRE_COMPLETO_EB,0))</f>
        <v>#REF!</v>
      </c>
      <c r="W51" s="23" t="e">
        <f>INDEX(Expediente_EB,MATCH($I51,NOMBRE_COMPLETO_EB,0))</f>
        <v>#REF!</v>
      </c>
    </row>
  </sheetData>
  <autoFilter ref="A2:K51" xr:uid="{00000000-0009-0000-0000-000003000000}"/>
  <conditionalFormatting sqref="I3:I47">
    <cfRule type="duplicateValues" dxfId="1" priority="15" stopIfTrue="1"/>
  </conditionalFormatting>
  <conditionalFormatting sqref="I49:I51">
    <cfRule type="duplicateValues" dxfId="0" priority="1" stopIfTrue="1"/>
  </conditionalFormatting>
  <dataValidations count="19">
    <dataValidation type="list" allowBlank="1" showInputMessage="1" showErrorMessage="1" sqref="I3 I5:I7" xr:uid="{00000000-0002-0000-0300-000000000000}">
      <formula1>Prim_AIP</formula1>
    </dataValidation>
    <dataValidation type="list" allowBlank="1" showInputMessage="1" showErrorMessage="1" sqref="I40 I46" xr:uid="{00000000-0002-0000-0300-000001000000}">
      <formula1>Hosteleria</formula1>
    </dataValidation>
    <dataValidation type="list" allowBlank="1" showInputMessage="1" showErrorMessage="1" sqref="I4 I49:I51" xr:uid="{00000000-0002-0000-0300-000002000000}">
      <formula1>Primaria_Física</formula1>
    </dataValidation>
    <dataValidation type="list" allowBlank="1" showInputMessage="1" showErrorMessage="1" sqref="I12 I18" xr:uid="{00000000-0002-0000-0300-000003000000}">
      <formula1>Informática</formula1>
    </dataValidation>
    <dataValidation type="list" allowBlank="1" showInputMessage="1" showErrorMessage="1" sqref="I8" xr:uid="{00000000-0002-0000-0300-000004000000}">
      <formula1>eba</formula1>
    </dataValidation>
    <dataValidation type="list" allowBlank="1" showInputMessage="1" showErrorMessage="1" sqref="I13 I34 I38 I48" xr:uid="{00000000-0002-0000-0300-000005000000}">
      <formula1>CyT</formula1>
    </dataValidation>
    <dataValidation type="list" allowBlank="1" showInputMessage="1" showErrorMessage="1" sqref="I35" xr:uid="{00000000-0002-0000-0300-000006000000}">
      <formula1>Industria</formula1>
    </dataValidation>
    <dataValidation type="list" allowBlank="1" showInputMessage="1" showErrorMessage="1" sqref="I14 I29 I16:I17" xr:uid="{00000000-0002-0000-0300-000007000000}">
      <formula1>Matemática</formula1>
    </dataValidation>
    <dataValidation type="list" allowBlank="1" showInputMessage="1" showErrorMessage="1" sqref="I15" xr:uid="{00000000-0002-0000-0300-000008000000}">
      <formula1>Secundaria_AIP</formula1>
    </dataValidation>
    <dataValidation type="list" allowBlank="1" showInputMessage="1" showErrorMessage="1" sqref="I39" xr:uid="{00000000-0002-0000-0300-000009000000}">
      <formula1>Agropecuaria</formula1>
    </dataValidation>
    <dataValidation type="list" allowBlank="1" showInputMessage="1" showErrorMessage="1" sqref="I36 I25:I26 I32:I33" xr:uid="{00000000-0002-0000-0300-00000A000000}">
      <formula1>Inglés</formula1>
    </dataValidation>
    <dataValidation type="list" allowBlank="1" showInputMessage="1" showErrorMessage="1" sqref="I37" xr:uid="{00000000-0002-0000-0300-00000B000000}">
      <formula1>Secundaria_Física</formula1>
    </dataValidation>
    <dataValidation type="list" allowBlank="1" showInputMessage="1" showErrorMessage="1" sqref="I41" xr:uid="{00000000-0002-0000-0300-00000C000000}">
      <formula1>Calzado</formula1>
    </dataValidation>
    <dataValidation type="list" allowBlank="1" showInputMessage="1" showErrorMessage="1" sqref="I42" xr:uid="{00000000-0002-0000-0300-00000D000000}">
      <formula1>Peluqueria</formula1>
    </dataValidation>
    <dataValidation type="list" allowBlank="1" showInputMessage="1" showErrorMessage="1" sqref="I43" xr:uid="{00000000-0002-0000-0300-00000E000000}">
      <formula1>Electricidad</formula1>
    </dataValidation>
    <dataValidation type="list" allowBlank="1" showInputMessage="1" showErrorMessage="1" sqref="I44 I47" xr:uid="{00000000-0002-0000-0300-00000F000000}">
      <formula1>Textil</formula1>
    </dataValidation>
    <dataValidation type="list" allowBlank="1" showInputMessage="1" showErrorMessage="1" sqref="I45" xr:uid="{00000000-0002-0000-0300-000010000000}">
      <formula1>Industrias</formula1>
    </dataValidation>
    <dataValidation type="list" allowBlank="1" showInputMessage="1" showErrorMessage="1" sqref="I9:I11" xr:uid="{00000000-0002-0000-0300-000011000000}">
      <formula1>ebe</formula1>
    </dataValidation>
    <dataValidation type="list" allowBlank="1" showInputMessage="1" showErrorMessage="1" sqref="I19:I20 I22:I24 I27:I28 I30:I31" xr:uid="{00000000-0002-0000-0300-000012000000}">
      <formula1>Religión</formula1>
    </dataValidation>
  </dataValidations>
  <pageMargins left="0.70866141732283505" right="0.70866141732283505" top="0.39370078740157499" bottom="0.39370078740157499" header="0" footer="0"/>
  <pageSetup paperSize="9" scale="84" orientation="landscape"/>
  <headerFooter alignWithMargins="0"/>
  <colBreaks count="2" manualBreakCount="2">
    <brk id="4" max="1048575" man="1"/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AL26"/>
  <sheetViews>
    <sheetView tabSelected="1" zoomScale="120" zoomScaleNormal="120" workbookViewId="0">
      <selection activeCell="E29" sqref="E29"/>
    </sheetView>
  </sheetViews>
  <sheetFormatPr defaultColWidth="11.0546875" defaultRowHeight="12.75" x14ac:dyDescent="0.15"/>
  <cols>
    <col min="1" max="1" width="35.46484375" hidden="1" customWidth="1"/>
    <col min="2" max="2" width="14.0234375" hidden="1" customWidth="1"/>
    <col min="3" max="3" width="12" hidden="1" customWidth="1"/>
    <col min="4" max="4" width="14.6953125" hidden="1" customWidth="1"/>
    <col min="5" max="5" width="8.62890625" style="1" customWidth="1"/>
    <col min="6" max="6" width="10.78515625" hidden="1" customWidth="1"/>
    <col min="7" max="7" width="13.34765625" customWidth="1"/>
    <col min="8" max="8" width="12.40625" style="3" customWidth="1"/>
    <col min="9" max="9" width="18.203125" customWidth="1"/>
    <col min="10" max="10" width="8.359375" customWidth="1"/>
    <col min="11" max="11" width="8.22265625" hidden="1" customWidth="1"/>
    <col min="12" max="13" width="8.62890625" hidden="1" customWidth="1"/>
    <col min="14" max="14" width="6.203125" hidden="1" customWidth="1"/>
    <col min="15" max="15" width="5.52734375" hidden="1" customWidth="1"/>
    <col min="16" max="16" width="5.93359375" hidden="1" customWidth="1"/>
    <col min="17" max="18" width="5.796875" hidden="1" customWidth="1"/>
    <col min="19" max="19" width="5.93359375" hidden="1" customWidth="1"/>
    <col min="20" max="20" width="9.4375" customWidth="1"/>
    <col min="21" max="21" width="9.4375" style="80" customWidth="1"/>
    <col min="22" max="22" width="10.11328125" customWidth="1"/>
    <col min="23" max="23" width="9.4375" customWidth="1"/>
    <col min="24" max="24" width="9.16796875" customWidth="1"/>
    <col min="25" max="26" width="8.22265625" customWidth="1"/>
    <col min="27" max="27" width="6.7421875" customWidth="1"/>
    <col min="28" max="28" width="8.359375" style="80" customWidth="1"/>
    <col min="29" max="29" width="7.8203125" style="80" customWidth="1"/>
    <col min="30" max="30" width="8.22265625" customWidth="1"/>
    <col min="31" max="31" width="8.8984375" customWidth="1"/>
    <col min="32" max="32" width="36.140625" customWidth="1"/>
    <col min="33" max="33" width="13.078125" customWidth="1"/>
    <col min="34" max="35" width="11.59375" hidden="1" customWidth="1"/>
    <col min="36" max="37" width="11.0546875" hidden="1" customWidth="1"/>
  </cols>
  <sheetData>
    <row r="1" spans="1:38" ht="64.5" customHeight="1" x14ac:dyDescent="0.2">
      <c r="D1" s="126" t="s">
        <v>2698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27"/>
      <c r="AH1" s="127"/>
      <c r="AI1" s="127"/>
      <c r="AJ1" s="127"/>
      <c r="AK1" s="127"/>
      <c r="AL1" s="127"/>
    </row>
    <row r="2" spans="1:38" ht="61.9" customHeight="1" x14ac:dyDescent="0.15">
      <c r="A2" s="4" t="s">
        <v>2572</v>
      </c>
      <c r="B2" s="5" t="s">
        <v>2573</v>
      </c>
      <c r="C2" s="6" t="s">
        <v>2568</v>
      </c>
      <c r="D2" s="142" t="s">
        <v>2574</v>
      </c>
      <c r="E2" s="144" t="s">
        <v>2715</v>
      </c>
      <c r="F2" s="143" t="s">
        <v>2576</v>
      </c>
      <c r="G2" s="6" t="s">
        <v>2577</v>
      </c>
      <c r="H2" s="6" t="s">
        <v>2578</v>
      </c>
      <c r="I2" s="16" t="s">
        <v>25</v>
      </c>
      <c r="J2" s="17" t="s">
        <v>2576</v>
      </c>
      <c r="K2" s="17" t="s">
        <v>2631</v>
      </c>
      <c r="L2" s="17" t="s">
        <v>2632</v>
      </c>
      <c r="M2" s="17" t="s">
        <v>2633</v>
      </c>
      <c r="N2" s="17" t="s">
        <v>2634</v>
      </c>
      <c r="O2" s="17" t="s">
        <v>2635</v>
      </c>
      <c r="P2" s="17" t="s">
        <v>2636</v>
      </c>
      <c r="Q2" s="17" t="s">
        <v>2637</v>
      </c>
      <c r="R2" s="17" t="s">
        <v>2638</v>
      </c>
      <c r="S2" s="17" t="s">
        <v>2639</v>
      </c>
      <c r="T2" s="17" t="s">
        <v>2695</v>
      </c>
      <c r="U2" s="18" t="s">
        <v>2640</v>
      </c>
      <c r="V2" s="18" t="s">
        <v>2641</v>
      </c>
      <c r="W2" s="18" t="s">
        <v>2642</v>
      </c>
      <c r="X2" s="18" t="s">
        <v>2643</v>
      </c>
      <c r="Y2" s="18" t="s">
        <v>2644</v>
      </c>
      <c r="Z2" s="18" t="s">
        <v>2645</v>
      </c>
      <c r="AA2" s="18" t="s">
        <v>2646</v>
      </c>
      <c r="AB2" s="130" t="s">
        <v>2696</v>
      </c>
      <c r="AC2" s="130" t="s">
        <v>2699</v>
      </c>
      <c r="AD2" s="129" t="s">
        <v>2647</v>
      </c>
      <c r="AE2" s="19" t="s">
        <v>2579</v>
      </c>
      <c r="AF2" s="20" t="s">
        <v>2648</v>
      </c>
    </row>
    <row r="3" spans="1:38" s="1" customFormat="1" ht="24.75" hidden="1" customHeight="1" x14ac:dyDescent="0.15">
      <c r="A3" s="7">
        <v>29691</v>
      </c>
      <c r="B3" s="8" t="s">
        <v>2649</v>
      </c>
      <c r="C3" s="9" t="s">
        <v>2650</v>
      </c>
      <c r="D3" s="81" t="s">
        <v>2651</v>
      </c>
      <c r="E3" s="2">
        <v>1</v>
      </c>
      <c r="F3" s="1">
        <v>955297230</v>
      </c>
      <c r="G3" s="91" t="s">
        <v>2700</v>
      </c>
      <c r="H3" s="92" t="s">
        <v>2701</v>
      </c>
      <c r="I3" s="93" t="s">
        <v>2702</v>
      </c>
      <c r="J3" s="94" t="s">
        <v>2655</v>
      </c>
      <c r="K3" s="94"/>
      <c r="L3" s="94"/>
      <c r="M3" s="94"/>
      <c r="N3" s="94"/>
      <c r="O3" s="94"/>
      <c r="P3" s="94"/>
      <c r="Q3" s="94"/>
      <c r="R3" s="94"/>
      <c r="S3" s="95"/>
      <c r="T3" s="94">
        <v>31957</v>
      </c>
      <c r="U3" s="96">
        <v>7</v>
      </c>
      <c r="V3" s="94"/>
      <c r="W3" s="94">
        <v>0</v>
      </c>
      <c r="X3" s="94">
        <v>0</v>
      </c>
      <c r="Y3" s="94">
        <v>0</v>
      </c>
      <c r="Z3" s="97">
        <v>0</v>
      </c>
      <c r="AA3" s="94">
        <v>0</v>
      </c>
      <c r="AB3" s="132">
        <f>SUM(U3:AA3)</f>
        <v>7</v>
      </c>
      <c r="AC3" s="132"/>
      <c r="AD3" s="94"/>
      <c r="AE3" s="98"/>
      <c r="AF3" s="99"/>
      <c r="AI3" s="1" t="s">
        <v>2653</v>
      </c>
    </row>
    <row r="4" spans="1:38" s="1" customFormat="1" ht="12" hidden="1" customHeight="1" x14ac:dyDescent="0.15">
      <c r="A4" s="10"/>
      <c r="B4" s="8"/>
      <c r="C4" s="9"/>
      <c r="D4" s="81"/>
      <c r="E4" s="2">
        <v>2</v>
      </c>
      <c r="F4" s="79">
        <v>21282987</v>
      </c>
      <c r="G4" s="92" t="s">
        <v>438</v>
      </c>
      <c r="H4" s="92" t="s">
        <v>154</v>
      </c>
      <c r="I4" s="93" t="s">
        <v>2703</v>
      </c>
      <c r="J4" s="94" t="s">
        <v>2652</v>
      </c>
      <c r="K4" s="94"/>
      <c r="L4" s="94"/>
      <c r="M4" s="94"/>
      <c r="N4" s="94"/>
      <c r="O4" s="94"/>
      <c r="P4" s="94"/>
      <c r="Q4" s="94"/>
      <c r="R4" s="94"/>
      <c r="S4" s="95"/>
      <c r="T4" s="94">
        <v>32023</v>
      </c>
      <c r="U4" s="96">
        <v>0</v>
      </c>
      <c r="V4" s="125"/>
      <c r="W4" s="125">
        <v>24</v>
      </c>
      <c r="X4" s="94">
        <v>2</v>
      </c>
      <c r="Y4" s="94">
        <v>0</v>
      </c>
      <c r="Z4" s="100">
        <v>0</v>
      </c>
      <c r="AA4" s="94">
        <v>0</v>
      </c>
      <c r="AB4" s="132">
        <f>SUM(U4:AA4)</f>
        <v>26</v>
      </c>
      <c r="AC4" s="133"/>
      <c r="AD4" s="96"/>
      <c r="AE4" s="98"/>
      <c r="AF4" s="101"/>
    </row>
    <row r="5" spans="1:38" s="1" customFormat="1" ht="21.75" customHeight="1" x14ac:dyDescent="0.15">
      <c r="A5" s="10" t="str">
        <f t="shared" ref="A5:A9" si="0">G5&amp;" "&amp;H5&amp;" "&amp;I5</f>
        <v>CUBA QUISPE JAIME OSCAR</v>
      </c>
      <c r="B5" s="8" t="s">
        <v>2649</v>
      </c>
      <c r="C5" s="9" t="s">
        <v>2650</v>
      </c>
      <c r="D5" s="81" t="s">
        <v>2651</v>
      </c>
      <c r="E5" s="136">
        <v>1</v>
      </c>
      <c r="F5" s="86"/>
      <c r="G5" s="92" t="s">
        <v>438</v>
      </c>
      <c r="H5" s="92" t="s">
        <v>154</v>
      </c>
      <c r="I5" s="93" t="s">
        <v>2705</v>
      </c>
      <c r="J5" s="137">
        <v>9760559</v>
      </c>
      <c r="K5" s="94"/>
      <c r="L5" s="94"/>
      <c r="M5" s="94"/>
      <c r="N5" s="94"/>
      <c r="O5" s="94"/>
      <c r="P5" s="94"/>
      <c r="Q5" s="94"/>
      <c r="R5" s="94"/>
      <c r="S5" s="95"/>
      <c r="T5" s="94">
        <v>32023</v>
      </c>
      <c r="U5" s="136">
        <v>0</v>
      </c>
      <c r="V5" s="139">
        <v>6.6</v>
      </c>
      <c r="W5" s="139" t="s">
        <v>2704</v>
      </c>
      <c r="X5" s="94">
        <v>1.5</v>
      </c>
      <c r="Y5" s="94">
        <v>0</v>
      </c>
      <c r="Z5" s="100">
        <v>0</v>
      </c>
      <c r="AA5" s="94">
        <v>0</v>
      </c>
      <c r="AB5" s="132">
        <f>SUM(U5:AA5)</f>
        <v>8.1</v>
      </c>
      <c r="AC5" s="133"/>
      <c r="AD5" s="96"/>
      <c r="AE5" s="98"/>
      <c r="AF5" s="101"/>
      <c r="AI5" s="1" t="s">
        <v>2654</v>
      </c>
    </row>
    <row r="6" spans="1:38" s="1" customFormat="1" ht="20.25" customHeight="1" x14ac:dyDescent="0.15">
      <c r="A6" s="10" t="str">
        <f t="shared" si="0"/>
        <v>ZAPATA  SARSOSO YURI</v>
      </c>
      <c r="B6" s="8" t="s">
        <v>2649</v>
      </c>
      <c r="C6" s="9" t="s">
        <v>2650</v>
      </c>
      <c r="D6" s="81" t="s">
        <v>2651</v>
      </c>
      <c r="E6" s="136">
        <v>2</v>
      </c>
      <c r="F6" s="86"/>
      <c r="G6" s="92" t="s">
        <v>2700</v>
      </c>
      <c r="H6" s="92" t="s">
        <v>2701</v>
      </c>
      <c r="I6" s="93" t="s">
        <v>2702</v>
      </c>
      <c r="J6" s="137">
        <v>40759992</v>
      </c>
      <c r="K6" s="94"/>
      <c r="L6" s="94"/>
      <c r="M6" s="94"/>
      <c r="N6" s="94"/>
      <c r="O6" s="94"/>
      <c r="P6" s="94"/>
      <c r="Q6" s="94"/>
      <c r="R6" s="94"/>
      <c r="S6" s="95"/>
      <c r="T6" s="94">
        <v>31957</v>
      </c>
      <c r="U6" s="136">
        <v>7</v>
      </c>
      <c r="V6" s="140" t="s">
        <v>2652</v>
      </c>
      <c r="W6" s="140" t="s">
        <v>74</v>
      </c>
      <c r="X6" s="131">
        <v>0</v>
      </c>
      <c r="Y6" s="94">
        <v>0</v>
      </c>
      <c r="Z6" s="100">
        <v>0</v>
      </c>
      <c r="AA6" s="94">
        <v>0</v>
      </c>
      <c r="AB6" s="132">
        <f>SUM(U6:AA6)</f>
        <v>7</v>
      </c>
      <c r="AC6" s="133"/>
      <c r="AD6" s="96"/>
      <c r="AE6" s="98"/>
      <c r="AF6" s="101"/>
      <c r="AI6" s="1" t="s">
        <v>2656</v>
      </c>
    </row>
    <row r="7" spans="1:38" s="1" customFormat="1" ht="12" hidden="1" customHeight="1" x14ac:dyDescent="0.15">
      <c r="A7" s="10" t="str">
        <f t="shared" si="0"/>
        <v>TORRES ASTOCONDOR  ASTOCONDOR ISRAEL ELIAS</v>
      </c>
      <c r="B7" s="8" t="s">
        <v>2649</v>
      </c>
      <c r="C7" s="9" t="s">
        <v>2650</v>
      </c>
      <c r="D7" s="82" t="s">
        <v>2651</v>
      </c>
      <c r="E7" s="2">
        <v>5</v>
      </c>
      <c r="F7" s="86">
        <v>71231516</v>
      </c>
      <c r="G7" s="103" t="s">
        <v>2657</v>
      </c>
      <c r="H7" s="103" t="s">
        <v>147</v>
      </c>
      <c r="I7" s="104" t="s">
        <v>2658</v>
      </c>
      <c r="J7" s="2"/>
      <c r="K7" s="97" t="s">
        <v>74</v>
      </c>
      <c r="L7" s="97" t="s">
        <v>74</v>
      </c>
      <c r="M7" s="97" t="s">
        <v>2655</v>
      </c>
      <c r="N7" s="97"/>
      <c r="O7" s="97"/>
      <c r="P7" s="97"/>
      <c r="Q7" s="97"/>
      <c r="R7" s="97"/>
      <c r="S7" s="105"/>
      <c r="T7" s="94"/>
      <c r="X7" s="108"/>
      <c r="Y7" s="107"/>
      <c r="Z7" s="107"/>
      <c r="AA7" s="94"/>
      <c r="AB7" s="132"/>
      <c r="AC7" s="133"/>
      <c r="AD7" s="106"/>
      <c r="AE7" s="98"/>
      <c r="AF7" s="109" t="s">
        <v>2659</v>
      </c>
      <c r="AI7" s="1" t="s">
        <v>2660</v>
      </c>
    </row>
    <row r="8" spans="1:38" s="1" customFormat="1" ht="12" hidden="1" customHeight="1" x14ac:dyDescent="0.15">
      <c r="A8" s="10" t="str">
        <f t="shared" si="0"/>
        <v xml:space="preserve">OLIVARES SABOYA LEONARDO </v>
      </c>
      <c r="B8" s="8" t="s">
        <v>2649</v>
      </c>
      <c r="C8" s="9" t="s">
        <v>2650</v>
      </c>
      <c r="D8" s="81" t="s">
        <v>2651</v>
      </c>
      <c r="E8" s="2">
        <v>6</v>
      </c>
      <c r="F8" s="86">
        <v>10530913</v>
      </c>
      <c r="G8" s="103" t="s">
        <v>2661</v>
      </c>
      <c r="H8" s="103" t="s">
        <v>2662</v>
      </c>
      <c r="I8" s="104" t="s">
        <v>2663</v>
      </c>
      <c r="J8" s="2"/>
      <c r="K8" s="97" t="s">
        <v>2655</v>
      </c>
      <c r="L8" s="97" t="s">
        <v>74</v>
      </c>
      <c r="M8" s="97" t="s">
        <v>2655</v>
      </c>
      <c r="N8" s="97"/>
      <c r="O8" s="97"/>
      <c r="P8" s="97"/>
      <c r="Q8" s="97"/>
      <c r="R8" s="97"/>
      <c r="S8" s="105"/>
      <c r="T8" s="94"/>
      <c r="X8" s="102"/>
      <c r="Y8" s="97"/>
      <c r="Z8" s="97"/>
      <c r="AA8" s="94"/>
      <c r="AB8" s="132"/>
      <c r="AC8" s="133"/>
      <c r="AD8" s="110"/>
      <c r="AE8" s="111"/>
      <c r="AF8" s="109" t="s">
        <v>2659</v>
      </c>
      <c r="AI8" s="1" t="s">
        <v>2664</v>
      </c>
    </row>
    <row r="9" spans="1:38" s="1" customFormat="1" ht="12" hidden="1" customHeight="1" x14ac:dyDescent="0.15">
      <c r="A9" s="10" t="str">
        <f t="shared" si="0"/>
        <v>LOPEZ FAJARDO  PEDRO RENATO</v>
      </c>
      <c r="B9" s="8"/>
      <c r="C9" s="8"/>
      <c r="D9" s="83"/>
      <c r="E9" s="2">
        <v>7</v>
      </c>
      <c r="F9" s="11">
        <v>74693621</v>
      </c>
      <c r="G9" s="112" t="s">
        <v>85</v>
      </c>
      <c r="H9" s="112" t="s">
        <v>2665</v>
      </c>
      <c r="I9" s="112" t="s">
        <v>2666</v>
      </c>
      <c r="J9" s="2"/>
      <c r="K9" s="112" t="s">
        <v>74</v>
      </c>
      <c r="L9" s="112" t="s">
        <v>74</v>
      </c>
      <c r="M9" s="112" t="s">
        <v>2655</v>
      </c>
      <c r="N9" s="112"/>
      <c r="O9" s="112"/>
      <c r="P9" s="112"/>
      <c r="Q9" s="112"/>
      <c r="R9" s="112"/>
      <c r="S9" s="113"/>
      <c r="T9" s="94"/>
      <c r="X9" s="102"/>
      <c r="Y9" s="112"/>
      <c r="Z9" s="112"/>
      <c r="AA9" s="94"/>
      <c r="AB9" s="132"/>
      <c r="AC9" s="134"/>
      <c r="AD9" s="112"/>
      <c r="AE9" s="98"/>
      <c r="AF9" s="109" t="s">
        <v>2659</v>
      </c>
      <c r="AI9" s="1" t="s">
        <v>2667</v>
      </c>
    </row>
    <row r="10" spans="1:38" s="1" customFormat="1" ht="12" hidden="1" customHeight="1" x14ac:dyDescent="0.15">
      <c r="A10" s="10"/>
      <c r="B10" s="8"/>
      <c r="C10" s="9"/>
      <c r="D10" s="81"/>
      <c r="E10" s="2">
        <v>8</v>
      </c>
      <c r="F10" s="86">
        <v>44630932</v>
      </c>
      <c r="G10" s="103" t="s">
        <v>2668</v>
      </c>
      <c r="H10" s="103" t="s">
        <v>2669</v>
      </c>
      <c r="I10" s="104" t="s">
        <v>2670</v>
      </c>
      <c r="J10" s="2"/>
      <c r="K10" s="97" t="s">
        <v>74</v>
      </c>
      <c r="L10" s="97" t="s">
        <v>74</v>
      </c>
      <c r="M10" s="97" t="s">
        <v>2655</v>
      </c>
      <c r="N10" s="97"/>
      <c r="O10" s="97"/>
      <c r="P10" s="97"/>
      <c r="Q10" s="97"/>
      <c r="R10" s="97"/>
      <c r="S10" s="105"/>
      <c r="T10" s="94"/>
      <c r="X10" s="102"/>
      <c r="Y10" s="97"/>
      <c r="Z10" s="97"/>
      <c r="AA10" s="94"/>
      <c r="AB10" s="132"/>
      <c r="AC10" s="133"/>
      <c r="AD10" s="110"/>
      <c r="AE10" s="111"/>
      <c r="AF10" s="109" t="s">
        <v>2659</v>
      </c>
      <c r="AI10" s="1" t="s">
        <v>2671</v>
      </c>
    </row>
    <row r="11" spans="1:38" s="1" customFormat="1" ht="12" hidden="1" customHeight="1" x14ac:dyDescent="0.15">
      <c r="A11" s="10"/>
      <c r="B11" s="8"/>
      <c r="C11" s="9"/>
      <c r="D11" s="81"/>
      <c r="E11" s="2">
        <v>9</v>
      </c>
      <c r="F11" s="12">
        <v>3248830</v>
      </c>
      <c r="G11" s="103" t="s">
        <v>2672</v>
      </c>
      <c r="H11" s="103" t="s">
        <v>2673</v>
      </c>
      <c r="I11" s="104" t="s">
        <v>2674</v>
      </c>
      <c r="J11" s="2"/>
      <c r="K11" s="97" t="s">
        <v>2655</v>
      </c>
      <c r="L11" s="97" t="s">
        <v>74</v>
      </c>
      <c r="M11" s="97" t="s">
        <v>2655</v>
      </c>
      <c r="N11" s="97"/>
      <c r="O11" s="97"/>
      <c r="P11" s="97"/>
      <c r="Q11" s="97"/>
      <c r="R11" s="97"/>
      <c r="S11" s="105"/>
      <c r="T11" s="94"/>
      <c r="U11" s="128"/>
      <c r="X11" s="102"/>
      <c r="Y11" s="97"/>
      <c r="Z11" s="97"/>
      <c r="AA11" s="94"/>
      <c r="AB11" s="132"/>
      <c r="AC11" s="133"/>
      <c r="AD11" s="110"/>
      <c r="AE11" s="98"/>
      <c r="AF11" s="109" t="s">
        <v>2659</v>
      </c>
      <c r="AI11" s="1" t="s">
        <v>2675</v>
      </c>
    </row>
    <row r="12" spans="1:38" s="1" customFormat="1" ht="12" hidden="1" customHeight="1" x14ac:dyDescent="0.15">
      <c r="A12" s="10"/>
      <c r="B12" s="8"/>
      <c r="C12" s="9"/>
      <c r="D12" s="81"/>
      <c r="E12" s="2">
        <v>10</v>
      </c>
      <c r="F12" s="86">
        <v>44087119</v>
      </c>
      <c r="G12" s="103" t="s">
        <v>1644</v>
      </c>
      <c r="H12" s="103" t="s">
        <v>2676</v>
      </c>
      <c r="I12" s="104" t="s">
        <v>2677</v>
      </c>
      <c r="J12" s="2"/>
      <c r="K12" s="94" t="s">
        <v>74</v>
      </c>
      <c r="L12" s="97" t="s">
        <v>74</v>
      </c>
      <c r="M12" s="97" t="s">
        <v>2655</v>
      </c>
      <c r="N12" s="97"/>
      <c r="O12" s="97"/>
      <c r="P12" s="97"/>
      <c r="Q12" s="97"/>
      <c r="R12" s="97"/>
      <c r="S12" s="105"/>
      <c r="T12" s="94"/>
      <c r="X12" s="102"/>
      <c r="Y12" s="97"/>
      <c r="Z12" s="97"/>
      <c r="AA12" s="94"/>
      <c r="AB12" s="132"/>
      <c r="AC12" s="133"/>
      <c r="AD12" s="110"/>
      <c r="AE12" s="111"/>
      <c r="AF12" s="109" t="s">
        <v>2659</v>
      </c>
      <c r="AI12" s="1" t="s">
        <v>2678</v>
      </c>
    </row>
    <row r="13" spans="1:38" s="1" customFormat="1" ht="12" hidden="1" customHeight="1" x14ac:dyDescent="0.15">
      <c r="A13" s="10"/>
      <c r="B13" s="8"/>
      <c r="C13" s="9"/>
      <c r="D13" s="81"/>
      <c r="E13" s="2">
        <v>11</v>
      </c>
      <c r="F13" s="86">
        <v>72908962</v>
      </c>
      <c r="G13" s="103" t="s">
        <v>829</v>
      </c>
      <c r="H13" s="103" t="s">
        <v>1459</v>
      </c>
      <c r="I13" s="104" t="s">
        <v>2679</v>
      </c>
      <c r="J13" s="2"/>
      <c r="K13" s="94" t="s">
        <v>74</v>
      </c>
      <c r="L13" s="97" t="s">
        <v>2655</v>
      </c>
      <c r="M13" s="97" t="s">
        <v>2655</v>
      </c>
      <c r="N13" s="97"/>
      <c r="O13" s="97"/>
      <c r="P13" s="97"/>
      <c r="Q13" s="97"/>
      <c r="R13" s="97"/>
      <c r="S13" s="105"/>
      <c r="T13" s="94"/>
      <c r="X13" s="102"/>
      <c r="Y13" s="97"/>
      <c r="Z13" s="97"/>
      <c r="AA13" s="94"/>
      <c r="AB13" s="132"/>
      <c r="AC13" s="133"/>
      <c r="AD13" s="110"/>
      <c r="AE13" s="98"/>
      <c r="AF13" s="109" t="s">
        <v>2659</v>
      </c>
    </row>
    <row r="14" spans="1:38" s="1" customFormat="1" ht="12" hidden="1" customHeight="1" x14ac:dyDescent="0.15">
      <c r="A14" s="10"/>
      <c r="B14" s="8"/>
      <c r="C14" s="9"/>
      <c r="D14" s="81"/>
      <c r="E14" s="2">
        <v>12</v>
      </c>
      <c r="F14" s="87">
        <v>71004240</v>
      </c>
      <c r="G14" s="114" t="s">
        <v>1644</v>
      </c>
      <c r="H14" s="114" t="s">
        <v>2680</v>
      </c>
      <c r="I14" s="115" t="s">
        <v>2681</v>
      </c>
      <c r="J14" s="2"/>
      <c r="K14" s="107"/>
      <c r="L14" s="107"/>
      <c r="M14" s="107" t="s">
        <v>74</v>
      </c>
      <c r="N14" s="107"/>
      <c r="O14" s="107"/>
      <c r="P14" s="107"/>
      <c r="Q14" s="107"/>
      <c r="R14" s="107"/>
      <c r="S14" s="116"/>
      <c r="T14" s="94"/>
      <c r="X14" s="102"/>
      <c r="Y14" s="97"/>
      <c r="Z14" s="97"/>
      <c r="AA14" s="94"/>
      <c r="AB14" s="132"/>
      <c r="AC14" s="133"/>
      <c r="AD14" s="110"/>
      <c r="AE14" s="111"/>
      <c r="AF14" s="109" t="s">
        <v>2659</v>
      </c>
      <c r="AI14" s="1" t="s">
        <v>2682</v>
      </c>
    </row>
    <row r="15" spans="1:38" s="1" customFormat="1" ht="12" hidden="1" customHeight="1" x14ac:dyDescent="0.15">
      <c r="A15" s="10"/>
      <c r="B15" s="8"/>
      <c r="C15" s="9"/>
      <c r="D15" s="81"/>
      <c r="E15" s="2">
        <v>13</v>
      </c>
      <c r="F15" s="86">
        <v>45234347</v>
      </c>
      <c r="G15" s="103" t="s">
        <v>2683</v>
      </c>
      <c r="H15" s="103" t="s">
        <v>501</v>
      </c>
      <c r="I15" s="104" t="s">
        <v>2684</v>
      </c>
      <c r="J15" s="2"/>
      <c r="K15" s="97"/>
      <c r="L15" s="97"/>
      <c r="M15" s="97" t="s">
        <v>74</v>
      </c>
      <c r="N15" s="97"/>
      <c r="O15" s="97"/>
      <c r="P15" s="97"/>
      <c r="Q15" s="97"/>
      <c r="R15" s="97"/>
      <c r="S15" s="105"/>
      <c r="T15" s="94"/>
      <c r="U15" s="110"/>
      <c r="W15" s="128"/>
      <c r="X15" s="102"/>
      <c r="Y15" s="97"/>
      <c r="Z15" s="97"/>
      <c r="AA15" s="94"/>
      <c r="AB15" s="132"/>
      <c r="AC15" s="133"/>
      <c r="AD15" s="110"/>
      <c r="AE15" s="98"/>
      <c r="AF15" s="109" t="s">
        <v>2659</v>
      </c>
      <c r="AI15" s="1" t="s">
        <v>2685</v>
      </c>
    </row>
    <row r="16" spans="1:38" s="1" customFormat="1" ht="12" hidden="1" customHeight="1" x14ac:dyDescent="0.15">
      <c r="A16" s="13"/>
      <c r="B16" s="14"/>
      <c r="C16" s="15"/>
      <c r="D16" s="84"/>
      <c r="E16" s="2">
        <v>14</v>
      </c>
      <c r="F16" s="88">
        <v>46236935</v>
      </c>
      <c r="G16" s="117" t="s">
        <v>2686</v>
      </c>
      <c r="H16" s="117" t="s">
        <v>1578</v>
      </c>
      <c r="I16" s="118" t="s">
        <v>2687</v>
      </c>
      <c r="J16" s="2"/>
      <c r="K16" s="119"/>
      <c r="L16" s="119"/>
      <c r="M16" s="119" t="s">
        <v>74</v>
      </c>
      <c r="N16" s="119"/>
      <c r="O16" s="119"/>
      <c r="P16" s="119"/>
      <c r="Q16" s="119"/>
      <c r="R16" s="119"/>
      <c r="S16" s="120"/>
      <c r="T16" s="94"/>
      <c r="U16" s="121"/>
      <c r="X16" s="102"/>
      <c r="Y16" s="119"/>
      <c r="Z16" s="119"/>
      <c r="AA16" s="94"/>
      <c r="AB16" s="132"/>
      <c r="AC16" s="135"/>
      <c r="AD16" s="121"/>
      <c r="AE16" s="111"/>
      <c r="AF16" s="109" t="s">
        <v>2659</v>
      </c>
      <c r="AI16" s="1" t="s">
        <v>2688</v>
      </c>
    </row>
    <row r="17" spans="1:35" s="2" customFormat="1" ht="13.5" hidden="1" customHeight="1" x14ac:dyDescent="0.15">
      <c r="A17" s="10"/>
      <c r="D17" s="85"/>
      <c r="E17" s="2">
        <v>15</v>
      </c>
      <c r="F17" s="89">
        <v>46855455</v>
      </c>
      <c r="G17" s="97" t="s">
        <v>2689</v>
      </c>
      <c r="H17" s="97" t="s">
        <v>2690</v>
      </c>
      <c r="I17" s="97" t="s">
        <v>2691</v>
      </c>
      <c r="K17" s="97"/>
      <c r="L17" s="119"/>
      <c r="M17" s="119" t="s">
        <v>74</v>
      </c>
      <c r="N17" s="97"/>
      <c r="O17" s="97"/>
      <c r="P17" s="97"/>
      <c r="Q17" s="97"/>
      <c r="R17" s="97"/>
      <c r="S17" s="105"/>
      <c r="T17" s="94"/>
      <c r="U17" s="96"/>
      <c r="V17" s="128"/>
      <c r="W17" s="1"/>
      <c r="X17" s="102"/>
      <c r="Y17" s="94"/>
      <c r="Z17" s="94"/>
      <c r="AA17" s="94"/>
      <c r="AB17" s="132"/>
      <c r="AC17" s="133"/>
      <c r="AD17" s="96"/>
      <c r="AE17" s="98"/>
      <c r="AF17" s="109" t="s">
        <v>2659</v>
      </c>
    </row>
    <row r="18" spans="1:35" s="1" customFormat="1" ht="12" hidden="1" customHeight="1" x14ac:dyDescent="0.15">
      <c r="A18" s="10"/>
      <c r="B18" s="8"/>
      <c r="C18" s="9"/>
      <c r="D18" s="81"/>
      <c r="E18" s="2">
        <v>16</v>
      </c>
      <c r="F18" s="86">
        <v>76448113</v>
      </c>
      <c r="G18" s="103" t="s">
        <v>2690</v>
      </c>
      <c r="H18" s="103" t="s">
        <v>2692</v>
      </c>
      <c r="I18" s="104" t="s">
        <v>2693</v>
      </c>
      <c r="J18" s="2"/>
      <c r="K18" s="97"/>
      <c r="L18" s="97"/>
      <c r="M18" s="97" t="s">
        <v>74</v>
      </c>
      <c r="N18" s="97"/>
      <c r="O18" s="97"/>
      <c r="P18" s="97"/>
      <c r="Q18" s="97"/>
      <c r="R18" s="97"/>
      <c r="S18" s="105"/>
      <c r="T18" s="94"/>
      <c r="U18" s="110"/>
      <c r="X18" s="94"/>
      <c r="Y18" s="97"/>
      <c r="Z18" s="97"/>
      <c r="AA18" s="94"/>
      <c r="AB18" s="132"/>
      <c r="AC18" s="133"/>
      <c r="AD18" s="110"/>
      <c r="AE18" s="111"/>
      <c r="AF18" s="109" t="s">
        <v>2659</v>
      </c>
      <c r="AI18" s="1" t="s">
        <v>2694</v>
      </c>
    </row>
    <row r="19" spans="1:35" s="1" customFormat="1" ht="12" customHeight="1" x14ac:dyDescent="0.15">
      <c r="A19" s="7">
        <v>29691</v>
      </c>
      <c r="B19" s="8" t="s">
        <v>2649</v>
      </c>
      <c r="C19" s="9" t="s">
        <v>2650</v>
      </c>
      <c r="D19" s="81" t="s">
        <v>2651</v>
      </c>
      <c r="E19" s="136">
        <v>3</v>
      </c>
      <c r="G19" s="103" t="s">
        <v>2706</v>
      </c>
      <c r="H19" s="103" t="s">
        <v>1113</v>
      </c>
      <c r="I19" s="104" t="s">
        <v>2707</v>
      </c>
      <c r="J19" s="137">
        <v>40719480</v>
      </c>
      <c r="K19" s="97" t="s">
        <v>2655</v>
      </c>
      <c r="L19" s="97" t="s">
        <v>2655</v>
      </c>
      <c r="M19" s="97" t="s">
        <v>2655</v>
      </c>
      <c r="N19" s="97" t="s">
        <v>2655</v>
      </c>
      <c r="O19" s="97" t="s">
        <v>2655</v>
      </c>
      <c r="P19" s="97" t="s">
        <v>2655</v>
      </c>
      <c r="Q19" s="97" t="s">
        <v>2655</v>
      </c>
      <c r="R19" s="97" t="s">
        <v>2655</v>
      </c>
      <c r="S19" s="105" t="s">
        <v>2655</v>
      </c>
      <c r="T19" s="94">
        <v>31623</v>
      </c>
      <c r="U19" s="136">
        <v>0</v>
      </c>
      <c r="V19" s="140" t="s">
        <v>74</v>
      </c>
      <c r="W19" s="140" t="s">
        <v>74</v>
      </c>
      <c r="X19" s="94">
        <v>8</v>
      </c>
      <c r="Y19" s="97">
        <v>0</v>
      </c>
      <c r="Z19" s="97">
        <v>0</v>
      </c>
      <c r="AA19" s="94">
        <v>0</v>
      </c>
      <c r="AB19" s="132">
        <f t="shared" ref="AB19:AB21" si="1">SUM(U19:AA19)</f>
        <v>8</v>
      </c>
      <c r="AC19" s="133"/>
      <c r="AD19" s="110"/>
      <c r="AE19" s="98"/>
      <c r="AF19" s="122"/>
      <c r="AI19" s="1" t="s">
        <v>2653</v>
      </c>
    </row>
    <row r="20" spans="1:35" s="1" customFormat="1" ht="12" customHeight="1" x14ac:dyDescent="0.15">
      <c r="A20" s="10" t="str">
        <f>G20&amp;" "&amp;H20&amp;" "&amp;I20</f>
        <v>ORTEGA URBANO OMER OBED</v>
      </c>
      <c r="B20" s="8" t="s">
        <v>2649</v>
      </c>
      <c r="C20" s="9" t="s">
        <v>2650</v>
      </c>
      <c r="D20" s="81" t="s">
        <v>2651</v>
      </c>
      <c r="E20" s="136">
        <v>4</v>
      </c>
      <c r="F20" s="86"/>
      <c r="G20" s="103" t="s">
        <v>2708</v>
      </c>
      <c r="H20" s="103" t="s">
        <v>2709</v>
      </c>
      <c r="I20" s="104" t="s">
        <v>2710</v>
      </c>
      <c r="J20" s="137">
        <v>76627235</v>
      </c>
      <c r="K20" s="97"/>
      <c r="L20" s="97"/>
      <c r="M20" s="97"/>
      <c r="N20" s="97"/>
      <c r="O20" s="97"/>
      <c r="P20" s="97"/>
      <c r="Q20" s="97"/>
      <c r="R20" s="97"/>
      <c r="S20" s="105"/>
      <c r="T20" s="94">
        <v>31580</v>
      </c>
      <c r="U20" s="136">
        <v>0</v>
      </c>
      <c r="V20" s="140" t="s">
        <v>74</v>
      </c>
      <c r="W20" s="140" t="s">
        <v>74</v>
      </c>
      <c r="X20" s="94">
        <v>20</v>
      </c>
      <c r="Y20" s="100">
        <v>0</v>
      </c>
      <c r="Z20" s="100">
        <v>0</v>
      </c>
      <c r="AA20" s="94">
        <v>0</v>
      </c>
      <c r="AB20" s="132">
        <f t="shared" si="1"/>
        <v>20</v>
      </c>
      <c r="AC20" s="134"/>
      <c r="AD20" s="123"/>
      <c r="AE20" s="98"/>
      <c r="AF20" s="124"/>
      <c r="AI20" s="1" t="s">
        <v>2654</v>
      </c>
    </row>
    <row r="21" spans="1:35" s="1" customFormat="1" ht="19.5" customHeight="1" x14ac:dyDescent="0.15">
      <c r="A21" s="10" t="str">
        <f>G21&amp;" "&amp;H21&amp;" "&amp;I21</f>
        <v>ORTEGA URBANO OLIMPIO OLIVER</v>
      </c>
      <c r="B21" s="8" t="s">
        <v>2649</v>
      </c>
      <c r="C21" s="9" t="s">
        <v>2650</v>
      </c>
      <c r="D21" s="81" t="s">
        <v>2651</v>
      </c>
      <c r="E21" s="136">
        <v>4</v>
      </c>
      <c r="F21" s="86"/>
      <c r="G21" s="103" t="s">
        <v>2708</v>
      </c>
      <c r="H21" s="103" t="s">
        <v>2709</v>
      </c>
      <c r="I21" s="93" t="s">
        <v>2711</v>
      </c>
      <c r="J21" s="137">
        <v>76627236</v>
      </c>
      <c r="K21" s="94"/>
      <c r="L21" s="94"/>
      <c r="M21" s="94"/>
      <c r="N21" s="94"/>
      <c r="O21" s="94"/>
      <c r="P21" s="94"/>
      <c r="Q21" s="94"/>
      <c r="R21" s="94"/>
      <c r="S21" s="95"/>
      <c r="T21" s="94">
        <v>31583</v>
      </c>
      <c r="U21" s="136">
        <v>0</v>
      </c>
      <c r="V21" s="140" t="s">
        <v>74</v>
      </c>
      <c r="W21" s="140" t="s">
        <v>74</v>
      </c>
      <c r="X21" s="131">
        <v>20</v>
      </c>
      <c r="Y21" s="94">
        <v>0</v>
      </c>
      <c r="Z21" s="100">
        <v>0</v>
      </c>
      <c r="AA21" s="94">
        <v>0</v>
      </c>
      <c r="AB21" s="132">
        <f t="shared" si="1"/>
        <v>20</v>
      </c>
      <c r="AC21" s="133"/>
      <c r="AD21" s="96"/>
      <c r="AE21" s="98"/>
      <c r="AF21" s="101"/>
      <c r="AI21" s="1" t="s">
        <v>2656</v>
      </c>
    </row>
    <row r="22" spans="1:35" s="1" customFormat="1" ht="12" customHeight="1" x14ac:dyDescent="0.15">
      <c r="A22" s="10" t="str">
        <f>G22&amp;" "&amp;H22&amp;" "&amp;I22</f>
        <v>MONTALVO  RODRIGUEZ  FRIEDMAN ALDO</v>
      </c>
      <c r="B22" s="8"/>
      <c r="C22" s="9"/>
      <c r="D22" s="81"/>
      <c r="E22" s="136"/>
      <c r="F22" s="90"/>
      <c r="G22" s="112" t="s">
        <v>2712</v>
      </c>
      <c r="H22" s="103" t="s">
        <v>2692</v>
      </c>
      <c r="I22" s="104" t="s">
        <v>2713</v>
      </c>
      <c r="J22" s="138" t="s">
        <v>2714</v>
      </c>
      <c r="K22" s="97" t="s">
        <v>2655</v>
      </c>
      <c r="L22" s="97" t="s">
        <v>2655</v>
      </c>
      <c r="M22" s="97" t="s">
        <v>2655</v>
      </c>
      <c r="N22" s="97" t="s">
        <v>2655</v>
      </c>
      <c r="O22" s="97" t="s">
        <v>2655</v>
      </c>
      <c r="P22" s="97" t="s">
        <v>2655</v>
      </c>
      <c r="Q22" s="97" t="s">
        <v>2655</v>
      </c>
      <c r="R22" s="97" t="s">
        <v>2655</v>
      </c>
      <c r="S22" s="105" t="s">
        <v>2655</v>
      </c>
      <c r="T22" s="94">
        <v>32118</v>
      </c>
      <c r="U22" s="136"/>
      <c r="V22" s="136"/>
      <c r="W22" s="136"/>
      <c r="X22" s="131"/>
      <c r="Y22" s="97"/>
      <c r="Z22" s="97"/>
      <c r="AA22" s="94"/>
      <c r="AB22" s="132"/>
      <c r="AC22" s="133"/>
      <c r="AD22" s="110"/>
      <c r="AE22" s="98"/>
      <c r="AF22" s="122" t="s">
        <v>2716</v>
      </c>
    </row>
    <row r="24" spans="1:35" x14ac:dyDescent="0.15">
      <c r="AD24" s="146" t="s">
        <v>2697</v>
      </c>
      <c r="AE24" s="146"/>
      <c r="AF24" s="146"/>
    </row>
    <row r="26" spans="1:35" x14ac:dyDescent="0.15">
      <c r="J26" s="141"/>
    </row>
  </sheetData>
  <sheetProtection formatCells="0" formatColumns="0" formatRows="0" autoFilter="0"/>
  <autoFilter ref="A2:AF22" xr:uid="{00000000-0009-0000-0000-000004000000}">
    <filterColumn colId="21">
      <customFilters>
        <customFilter operator="notEqual" val=" "/>
      </customFilters>
    </filterColumn>
    <sortState xmlns:xlrd2="http://schemas.microsoft.com/office/spreadsheetml/2017/richdata2" ref="A2:AH72">
      <sortCondition descending="1" ref="AE2:AE17"/>
    </sortState>
  </autoFilter>
  <sortState xmlns:xlrd2="http://schemas.microsoft.com/office/spreadsheetml/2017/richdata2" ref="G4:AC32">
    <sortCondition descending="1" ref="AB4:AB32"/>
  </sortState>
  <mergeCells count="2">
    <mergeCell ref="AD24:AF24"/>
    <mergeCell ref="E1:AF1"/>
  </mergeCells>
  <dataValidations count="11">
    <dataValidation type="list" allowBlank="1" showInputMessage="1" showErrorMessage="1" sqref="U18 U15:U16" xr:uid="{00000000-0002-0000-0400-000000000000}">
      <formula1>"0,10"</formula1>
    </dataValidation>
    <dataValidation type="list" allowBlank="1" showInputMessage="1" showErrorMessage="1" sqref="Y19:Z22 Y3:Z6" xr:uid="{00000000-0002-0000-0400-000001000000}">
      <formula1>"0,8"</formula1>
    </dataValidation>
    <dataValidation type="list" allowBlank="1" showInputMessage="1" showErrorMessage="1" sqref="L17:N17 N4:N8 O4:S18 K3:M16 N3:S3 K18:M22 J3:J4 N19:S22" xr:uid="{00000000-0002-0000-0400-000002000000}">
      <formula1>"SÍ,NO"</formula1>
    </dataValidation>
    <dataValidation type="list" allowBlank="1" showInputMessage="1" showErrorMessage="1" sqref="V3" xr:uid="{00000000-0002-0000-0400-000003000000}">
      <formula1>"18"</formula1>
    </dataValidation>
    <dataValidation type="list" allowBlank="1" showInputMessage="1" showErrorMessage="1" sqref="N18 N9:N16" xr:uid="{00000000-0002-0000-0400-000004000000}">
      <formula1>"SÍ,NO,NO APLICA"</formula1>
    </dataValidation>
    <dataValidation type="list" allowBlank="1" showInputMessage="1" showErrorMessage="1" sqref="Y9:Z16 Y18:Z18" xr:uid="{00000000-0002-0000-0400-000005000000}">
      <formula1>"0,2,4,6,8,10"</formula1>
    </dataValidation>
    <dataValidation type="decimal" allowBlank="1" showInputMessage="1" showErrorMessage="1" sqref="AD18:AD19 AD21:AD22 AD3:AD16" xr:uid="{00000000-0002-0000-0400-000006000000}">
      <formula1>0</formula1>
      <formula2>40</formula2>
    </dataValidation>
    <dataValidation type="decimal" operator="lessThanOrEqual" allowBlank="1" showInputMessage="1" showErrorMessage="1" sqref="W3:W4" xr:uid="{00000000-0002-0000-0400-000007000000}">
      <formula1>24</formula1>
    </dataValidation>
    <dataValidation type="list" allowBlank="1" showInputMessage="1" showErrorMessage="1" sqref="U3:U4" xr:uid="{00000000-0002-0000-0400-000008000000}">
      <formula1>"0,6,7,9,11,13"</formula1>
    </dataValidation>
    <dataValidation type="decimal" operator="lessThanOrEqual" allowBlank="1" showInputMessage="1" showErrorMessage="1" sqref="X3" xr:uid="{00000000-0002-0000-0400-000009000000}">
      <formula1>20</formula1>
    </dataValidation>
    <dataValidation type="list" allowBlank="1" showInputMessage="1" showErrorMessage="1" sqref="Y7:Z8" xr:uid="{00000000-0002-0000-0400-00000A000000}">
      <formula1>"8"</formula1>
    </dataValidation>
  </dataValidations>
  <printOptions horizontalCentered="1"/>
  <pageMargins left="0.196850393700787" right="0.196850393700787" top="0.196850393700787" bottom="0.196850393700787" header="0" footer="0"/>
  <pageSetup paperSize="9" scale="50" orientation="landscape" r:id="rId1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19</vt:i4>
      </vt:variant>
    </vt:vector>
  </HeadingPairs>
  <TitlesOfParts>
    <vt:vector size="24" baseType="lpstr">
      <vt:lpstr>data nexus excel 07012021</vt:lpstr>
      <vt:lpstr>Hoja2</vt:lpstr>
      <vt:lpstr>Hoja3</vt:lpstr>
      <vt:lpstr>Adjudicación expediente</vt:lpstr>
      <vt:lpstr>POSTULANTES</vt:lpstr>
      <vt:lpstr>Agropecuaria</vt:lpstr>
      <vt:lpstr>APELLIDO_MATERNO_CP</vt:lpstr>
      <vt:lpstr>APELLIDO_PATERNO_CP</vt:lpstr>
      <vt:lpstr>Calzado</vt:lpstr>
      <vt:lpstr>DNI_CP</vt:lpstr>
      <vt:lpstr>Electricidad</vt:lpstr>
      <vt:lpstr>GRUPO</vt:lpstr>
      <vt:lpstr>GRUPO_CP</vt:lpstr>
      <vt:lpstr>MÉRITO</vt:lpstr>
      <vt:lpstr>MÉRITO_CP</vt:lpstr>
      <vt:lpstr>NOMBRE_COMPLETO_CP</vt:lpstr>
      <vt:lpstr>NOMBRES_CP</vt:lpstr>
      <vt:lpstr>orden</vt:lpstr>
      <vt:lpstr>PUNTAJE_FINAL_CP</vt:lpstr>
      <vt:lpstr>Reclamo_CP</vt:lpstr>
      <vt:lpstr>REGIÓN_CP</vt:lpstr>
      <vt:lpstr>Textil</vt:lpstr>
      <vt:lpstr>Hoja3!Títulos_a_imprimir</vt:lpstr>
      <vt:lpstr>UGEL_CP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Sec02agp AGP SECRETARIA 02</cp:lastModifiedBy>
  <cp:lastPrinted>2024-03-13T21:45:35Z</cp:lastPrinted>
  <dcterms:created xsi:type="dcterms:W3CDTF">2021-01-12T17:45:00Z</dcterms:created>
  <dcterms:modified xsi:type="dcterms:W3CDTF">2024-03-26T14:31:15Z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A117D10ADA79400B99517979DA5F0A60</vt:lpwstr>
  </property>
  <property fmtid="{D5CDD505-2E9C-101B-9397-08002B2CF9AE}" pid="3" name="KSOProductBuildVer">
    <vt:lpwstr>1033-11.2.0.11417</vt:lpwstr>
  </property>
</Properties>
</file>